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390" windowHeight="8190" tabRatio="820" activeTab="11"/>
  </bookViews>
  <sheets>
    <sheet name="total year" sheetId="1" r:id="rId1"/>
    <sheet name="10-2015" sheetId="2" r:id="rId2"/>
    <sheet name="11-2015" sheetId="3" r:id="rId3"/>
    <sheet name="12-2015" sheetId="4" r:id="rId4"/>
    <sheet name="1-2016" sheetId="5" r:id="rId5"/>
    <sheet name="2-2016" sheetId="6" r:id="rId6"/>
    <sheet name="3-2016" sheetId="7" r:id="rId7"/>
    <sheet name="4-2016" sheetId="8" r:id="rId8"/>
    <sheet name="5-2016" sheetId="9" r:id="rId9"/>
    <sheet name="6-2016" sheetId="10" r:id="rId10"/>
    <sheet name="7-2016" sheetId="11" r:id="rId11"/>
    <sheet name="8-2016" sheetId="12" r:id="rId12"/>
    <sheet name="9-2016" sheetId="13" r:id="rId13"/>
    <sheet name="גיליון1" sheetId="14" state="hidden" r:id="rId14"/>
  </sheets>
  <definedNames>
    <definedName name="_xlfn.IFERROR" hidden="1">#NAME?</definedName>
    <definedName name="_xlnm.Print_Area" localSheetId="1">'10-2015'!$A$1:$L$59</definedName>
    <definedName name="_xlnm.Print_Area" localSheetId="2">'11-2015'!$A$1:$L$59</definedName>
    <definedName name="_xlnm.Print_Area" localSheetId="4">'1-2016'!$A$1:$L$60</definedName>
    <definedName name="_xlnm.Print_Area" localSheetId="3">'12-2015'!$A$1:$L$59</definedName>
    <definedName name="_xlnm.Print_Area" localSheetId="5">'2-2016'!$A$1:$L$60</definedName>
    <definedName name="_xlnm.Print_Area" localSheetId="6">'3-2016'!$A$1:$L$59</definedName>
    <definedName name="_xlnm.Print_Area" localSheetId="7">'4-2016'!$A$1:$L$60</definedName>
    <definedName name="_xlnm.Print_Area" localSheetId="8">'5-2016'!$A$1:$L$60</definedName>
    <definedName name="_xlnm.Print_Area" localSheetId="9">'6-2016'!$A$1:$L$60</definedName>
    <definedName name="_xlnm.Print_Area" localSheetId="10">'7-2016'!$A$1:$L$60</definedName>
    <definedName name="_xlnm.Print_Area" localSheetId="11">'8-2016'!$A$1:$L$60</definedName>
    <definedName name="_xlnm.Print_Area" localSheetId="12">'9-2016'!$A$1:$L$60</definedName>
    <definedName name="_xlnm.Print_Area" localSheetId="0">'total year'!$A$1:$L$29</definedName>
  </definedNames>
  <calcPr fullCalcOnLoad="1"/>
</workbook>
</file>

<file path=xl/sharedStrings.xml><?xml version="1.0" encoding="utf-8"?>
<sst xmlns="http://schemas.openxmlformats.org/spreadsheetml/2006/main" count="537" uniqueCount="65">
  <si>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</si>
  <si>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</si>
  <si>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</si>
  <si>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</si>
  <si>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</si>
  <si>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</si>
  <si>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</si>
  <si>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</si>
  <si>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</si>
  <si>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</si>
  <si>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</si>
  <si>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</si>
  <si>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</si>
  <si>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</si>
  <si>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</si>
  <si>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</si>
  <si>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</si>
  <si>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Effort Sheet</t>
  </si>
  <si>
    <t>Remarks</t>
  </si>
  <si>
    <t>פסח</t>
  </si>
  <si>
    <t>פורים</t>
  </si>
  <si>
    <t>TAU</t>
  </si>
  <si>
    <t>%</t>
  </si>
  <si>
    <t>ערב חג</t>
  </si>
  <si>
    <t>שבועות</t>
  </si>
  <si>
    <t>Total
 R&amp;D</t>
  </si>
  <si>
    <t>יום הזכרון</t>
  </si>
  <si>
    <t>יום העצמאות</t>
  </si>
  <si>
    <t>USA</t>
  </si>
  <si>
    <t>I hereby declare the following: Should this project be subject to a financial audit, I agree to disclose the monthly salary slip for this effort sheet</t>
  </si>
  <si>
    <t>סוכות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</si>
  <si>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</si>
  <si>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</si>
  <si>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</si>
  <si>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</si>
  <si>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</si>
  <si>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</si>
  <si>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>חנוכה</t>
  </si>
  <si>
    <t>יום השואה</t>
  </si>
  <si>
    <t>ערב יום הזכרון</t>
  </si>
  <si>
    <t>ט באב</t>
  </si>
  <si>
    <t>ח. קיץ מרוכזת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</si>
  <si>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</si>
  <si>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</si>
  <si>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</si>
  <si>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</si>
  <si>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</si>
  <si>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</si>
  <si>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</si>
  <si>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</si>
  <si>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</si>
  <si>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</si>
  <si>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</si>
  <si>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>2015-2016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</si>
  <si>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</si>
  <si>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</si>
  <si>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</si>
  <si>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</si>
  <si>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Efforts sheet  - Annual Academic Summary</t>
  </si>
  <si>
    <t>Organization</t>
  </si>
  <si>
    <t>Vacation, Illness  מילואים</t>
  </si>
  <si>
    <t>Project Acronym:</t>
  </si>
  <si>
    <t>I hereby confirm that this Effort Sheet represents the effort devoted to the activities I am involved in, in the above projects for the period reported. 
I am aware that this report can be used as a basis for financial claims by the institution from the above mentioned funding sources.</t>
  </si>
  <si>
    <t>* In case of a scholarship, I declare that it is work-oriented  and that the student has the necessary qualifications to carry out the tasks allocated to him/her in the project.</t>
  </si>
  <si>
    <t>ע. סוכות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</si>
</sst>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</numFmts>
  <fonts count="50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8" borderId="12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8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wrapText="1"/>
      <protection/>
    </xf>
    <xf numFmtId="9" fontId="5" fillId="0" borderId="16" xfId="57" applyFont="1" applyBorder="1" applyAlignment="1" applyProtection="1">
      <alignment/>
      <protection/>
    </xf>
    <xf numFmtId="190" fontId="0" fillId="33" borderId="19" xfId="0" applyNumberFormat="1" applyFont="1" applyFill="1" applyBorder="1" applyAlignment="1" applyProtection="1">
      <alignment horizontal="center"/>
      <protection/>
    </xf>
    <xf numFmtId="1" fontId="5" fillId="33" borderId="20" xfId="0" applyNumberFormat="1" applyFont="1" applyFill="1" applyBorder="1" applyAlignment="1" applyProtection="1">
      <alignment horizontal="left"/>
      <protection/>
    </xf>
    <xf numFmtId="190" fontId="0" fillId="8" borderId="21" xfId="0" applyNumberFormat="1" applyFont="1" applyFill="1" applyBorder="1" applyAlignment="1" applyProtection="1">
      <alignment horizontal="center"/>
      <protection/>
    </xf>
    <xf numFmtId="1" fontId="5" fillId="8" borderId="20" xfId="0" applyNumberFormat="1" applyFont="1" applyFill="1" applyBorder="1" applyAlignment="1" applyProtection="1">
      <alignment horizontal="left"/>
      <protection/>
    </xf>
    <xf numFmtId="190" fontId="0" fillId="33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9" fontId="0" fillId="0" borderId="0" xfId="57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80" fontId="0" fillId="33" borderId="33" xfId="42" applyNumberFormat="1" applyFont="1" applyFill="1" applyBorder="1" applyAlignment="1" applyProtection="1">
      <alignment horizontal="right"/>
      <protection/>
    </xf>
    <xf numFmtId="180" fontId="0" fillId="33" borderId="22" xfId="42" applyNumberFormat="1" applyFont="1" applyFill="1" applyBorder="1" applyAlignment="1" applyProtection="1">
      <alignment horizontal="right"/>
      <protection/>
    </xf>
    <xf numFmtId="180" fontId="0" fillId="33" borderId="27" xfId="42" applyNumberFormat="1" applyFont="1" applyFill="1" applyBorder="1" applyAlignment="1" applyProtection="1">
      <alignment horizontal="right"/>
      <protection/>
    </xf>
    <xf numFmtId="180" fontId="5" fillId="33" borderId="34" xfId="42" applyNumberFormat="1" applyFont="1" applyFill="1" applyBorder="1" applyAlignment="1" applyProtection="1">
      <alignment horizontal="right"/>
      <protection/>
    </xf>
    <xf numFmtId="180" fontId="5" fillId="33" borderId="35" xfId="42" applyNumberFormat="1" applyFont="1" applyFill="1" applyBorder="1" applyAlignment="1" applyProtection="1">
      <alignment horizontal="right"/>
      <protection/>
    </xf>
    <xf numFmtId="180" fontId="5" fillId="33" borderId="36" xfId="42" applyNumberFormat="1" applyFont="1" applyFill="1" applyBorder="1" applyAlignment="1" applyProtection="1">
      <alignment horizontal="right"/>
      <protection/>
    </xf>
    <xf numFmtId="180" fontId="5" fillId="33" borderId="37" xfId="42" applyNumberFormat="1" applyFont="1" applyFill="1" applyBorder="1" applyAlignment="1" applyProtection="1">
      <alignment horizontal="right"/>
      <protection/>
    </xf>
    <xf numFmtId="180" fontId="5" fillId="33" borderId="3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0" fillId="34" borderId="39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 horizontal="center"/>
      <protection/>
    </xf>
    <xf numFmtId="0" fontId="5" fillId="8" borderId="41" xfId="0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0" fillId="34" borderId="42" xfId="0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5" fillId="8" borderId="44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vertical="top" wrapText="1"/>
      <protection locked="0"/>
    </xf>
    <xf numFmtId="0" fontId="5" fillId="34" borderId="25" xfId="0" applyFont="1" applyFill="1" applyBorder="1" applyAlignment="1" applyProtection="1">
      <alignment horizontal="center" vertical="top" wrapText="1"/>
      <protection locked="0"/>
    </xf>
    <xf numFmtId="0" fontId="5" fillId="33" borderId="26" xfId="0" applyFont="1" applyFill="1" applyBorder="1" applyAlignment="1" applyProtection="1">
      <alignment vertical="center" wrapText="1"/>
      <protection/>
    </xf>
    <xf numFmtId="0" fontId="5" fillId="34" borderId="45" xfId="0" applyFont="1" applyFill="1" applyBorder="1" applyAlignment="1" applyProtection="1">
      <alignment horizontal="center" vertical="top" wrapText="1"/>
      <protection locked="0"/>
    </xf>
    <xf numFmtId="0" fontId="5" fillId="34" borderId="46" xfId="0" applyFont="1" applyFill="1" applyBorder="1" applyAlignment="1" applyProtection="1">
      <alignment horizontal="center" vertical="top" wrapText="1"/>
      <protection locked="0"/>
    </xf>
    <xf numFmtId="192" fontId="3" fillId="35" borderId="39" xfId="0" applyNumberFormat="1" applyFont="1" applyFill="1" applyBorder="1" applyAlignment="1" applyProtection="1">
      <alignment horizontal="center"/>
      <protection/>
    </xf>
    <xf numFmtId="192" fontId="3" fillId="35" borderId="26" xfId="0" applyNumberFormat="1" applyFont="1" applyFill="1" applyBorder="1" applyAlignment="1" applyProtection="1">
      <alignment horizontal="center"/>
      <protection/>
    </xf>
    <xf numFmtId="192" fontId="3" fillId="35" borderId="42" xfId="0" applyNumberFormat="1" applyFont="1" applyFill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9" fontId="0" fillId="0" borderId="48" xfId="57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193" fontId="0" fillId="0" borderId="0" xfId="0" applyNumberFormat="1" applyAlignment="1" applyProtection="1">
      <alignment/>
      <protection/>
    </xf>
    <xf numFmtId="180" fontId="0" fillId="33" borderId="29" xfId="42" applyNumberFormat="1" applyFont="1" applyFill="1" applyBorder="1" applyAlignment="1" applyProtection="1">
      <alignment horizontal="right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32" xfId="0" applyFont="1" applyFill="1" applyBorder="1" applyAlignment="1" applyProtection="1">
      <alignment horizontal="center"/>
      <protection/>
    </xf>
    <xf numFmtId="0" fontId="0" fillId="34" borderId="49" xfId="0" applyFont="1" applyFill="1" applyBorder="1" applyAlignment="1" applyProtection="1">
      <alignment horizontal="center"/>
      <protection locked="0"/>
    </xf>
    <xf numFmtId="0" fontId="0" fillId="34" borderId="50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5" fillId="8" borderId="51" xfId="0" applyFont="1" applyFill="1" applyBorder="1" applyAlignment="1" applyProtection="1">
      <alignment horizontal="center"/>
      <protection/>
    </xf>
    <xf numFmtId="9" fontId="0" fillId="0" borderId="52" xfId="57" applyBorder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90" fontId="0" fillId="8" borderId="19" xfId="0" applyNumberFormat="1" applyFont="1" applyFill="1" applyBorder="1" applyAlignment="1" applyProtection="1">
      <alignment horizontal="center"/>
      <protection/>
    </xf>
    <xf numFmtId="1" fontId="5" fillId="8" borderId="24" xfId="0" applyNumberFormat="1" applyFont="1" applyFill="1" applyBorder="1" applyAlignment="1" applyProtection="1">
      <alignment horizontal="left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5" fillId="8" borderId="14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192" fontId="3" fillId="14" borderId="0" xfId="0" applyNumberFormat="1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wrapText="1"/>
      <protection locked="0"/>
    </xf>
    <xf numFmtId="0" fontId="8" fillId="8" borderId="15" xfId="0" applyFont="1" applyFill="1" applyBorder="1" applyAlignment="1" applyProtection="1">
      <alignment wrapText="1"/>
      <protection locked="0"/>
    </xf>
    <xf numFmtId="0" fontId="8" fillId="33" borderId="15" xfId="0" applyFont="1" applyFill="1" applyBorder="1" applyAlignment="1" applyProtection="1">
      <alignment wrapText="1"/>
      <protection locked="0"/>
    </xf>
    <xf numFmtId="0" fontId="8" fillId="8" borderId="14" xfId="0" applyFont="1" applyFill="1" applyBorder="1" applyAlignment="1" applyProtection="1">
      <alignment wrapText="1"/>
      <protection locked="0"/>
    </xf>
    <xf numFmtId="0" fontId="8" fillId="8" borderId="15" xfId="0" applyFont="1" applyFill="1" applyBorder="1" applyAlignment="1" applyProtection="1">
      <alignment wrapText="1"/>
      <protection locked="0"/>
    </xf>
    <xf numFmtId="0" fontId="6" fillId="33" borderId="53" xfId="0" applyFont="1" applyFill="1" applyBorder="1" applyAlignment="1" applyProtection="1">
      <alignment/>
      <protection locked="0"/>
    </xf>
    <xf numFmtId="0" fontId="7" fillId="34" borderId="54" xfId="0" applyFont="1" applyFill="1" applyBorder="1" applyAlignment="1" applyProtection="1">
      <alignment horizontal="justify" readingOrder="2"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8" fillId="34" borderId="5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0" fontId="5" fillId="33" borderId="59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4" fillId="14" borderId="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3" fillId="14" borderId="0" xfId="0" applyFont="1" applyFill="1" applyBorder="1" applyAlignment="1" applyProtection="1">
      <alignment horizontal="center"/>
      <protection/>
    </xf>
    <xf numFmtId="37" fontId="4" fillId="1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90" zoomScaleNormal="90" zoomScalePageLayoutView="0" workbookViewId="0" topLeftCell="A1">
      <pane xSplit="2" ySplit="12" topLeftCell="C13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35" sqref="C35"/>
    </sheetView>
  </sheetViews>
  <sheetFormatPr defaultColWidth="9.140625" defaultRowHeight="12.75"/>
  <cols>
    <col min="1" max="1" width="4.00390625" style="22" bestFit="1" customWidth="1"/>
    <col min="2" max="2" width="16.8515625" style="22" customWidth="1"/>
    <col min="3" max="4" width="10.57421875" style="22" customWidth="1"/>
    <col min="5" max="5" width="10.421875" style="22" customWidth="1"/>
    <col min="6" max="7" width="9.28125" style="22" bestFit="1" customWidth="1"/>
    <col min="8" max="8" width="17.00390625" style="22" customWidth="1"/>
    <col min="9" max="9" width="11.140625" style="22" customWidth="1"/>
    <col min="10" max="10" width="11.8515625" style="22" customWidth="1"/>
    <col min="11" max="11" width="9.28125" style="22" bestFit="1" customWidth="1"/>
    <col min="12" max="12" width="11.421875" style="22" customWidth="1"/>
    <col min="13" max="16384" width="9.140625" style="22" customWidth="1"/>
  </cols>
  <sheetData>
    <row r="1" spans="1:12" ht="22.5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8">
      <c r="A2" s="23"/>
      <c r="B2" s="25"/>
      <c r="C2" s="25"/>
      <c r="D2" s="25"/>
      <c r="E2" s="152" t="s">
        <v>53</v>
      </c>
      <c r="F2" s="152"/>
      <c r="G2" s="152"/>
      <c r="H2" s="152"/>
      <c r="I2" s="28"/>
      <c r="J2" s="28"/>
      <c r="K2" s="28"/>
      <c r="L2" s="25"/>
    </row>
    <row r="3" spans="1:12" ht="6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5" ht="18">
      <c r="A4" s="29"/>
      <c r="B4" s="24" t="s">
        <v>59</v>
      </c>
      <c r="C4" s="144" t="s">
        <v>21</v>
      </c>
      <c r="D4" s="144"/>
      <c r="E4" s="144"/>
      <c r="F4" s="30"/>
      <c r="G4" s="24" t="s">
        <v>49</v>
      </c>
      <c r="H4" s="33"/>
      <c r="I4" s="145"/>
      <c r="J4" s="145"/>
      <c r="K4" s="145"/>
      <c r="L4" s="67"/>
      <c r="N4" s="120" t="s">
        <v>42</v>
      </c>
      <c r="O4" s="121" t="s">
        <v>43</v>
      </c>
    </row>
    <row r="5" spans="1:12" ht="6" customHeight="1">
      <c r="A5" s="29"/>
      <c r="B5" s="24"/>
      <c r="C5" s="32"/>
      <c r="D5" s="32"/>
      <c r="E5" s="32"/>
      <c r="F5" s="30"/>
      <c r="G5" s="27"/>
      <c r="H5" s="33"/>
      <c r="I5" s="33"/>
      <c r="J5" s="33"/>
      <c r="K5" s="30"/>
      <c r="L5" s="30"/>
    </row>
    <row r="6" spans="1:12" ht="15">
      <c r="A6" s="29"/>
      <c r="B6" s="24" t="s">
        <v>1</v>
      </c>
      <c r="C6" s="145"/>
      <c r="D6" s="145"/>
      <c r="E6" s="145"/>
      <c r="F6" s="145"/>
      <c r="G6" s="24" t="s">
        <v>48</v>
      </c>
      <c r="H6" s="34"/>
      <c r="I6" s="145"/>
      <c r="J6" s="145"/>
      <c r="K6" s="145"/>
      <c r="L6" s="30"/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37"/>
      <c r="B8" s="38"/>
      <c r="C8" s="155" t="s">
        <v>2</v>
      </c>
      <c r="D8" s="156"/>
      <c r="E8" s="156"/>
      <c r="F8" s="157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79"/>
      <c r="D9" s="81"/>
      <c r="E9" s="80"/>
      <c r="F9" s="81"/>
      <c r="G9" s="164" t="s">
        <v>25</v>
      </c>
      <c r="H9" s="168"/>
      <c r="I9" s="162"/>
      <c r="J9" s="160"/>
      <c r="K9" s="147"/>
      <c r="L9" s="147"/>
    </row>
    <row r="10" spans="1:12" ht="15.75" customHeight="1">
      <c r="A10" s="42"/>
      <c r="B10" s="43" t="s">
        <v>3</v>
      </c>
      <c r="C10" s="44" t="s">
        <v>31</v>
      </c>
      <c r="D10" s="45" t="s">
        <v>32</v>
      </c>
      <c r="E10" s="45" t="s">
        <v>28</v>
      </c>
      <c r="F10" s="42" t="s">
        <v>33</v>
      </c>
      <c r="G10" s="165"/>
      <c r="H10" s="168"/>
      <c r="I10" s="162"/>
      <c r="J10" s="149" t="s">
        <v>60</v>
      </c>
      <c r="K10" s="147"/>
      <c r="L10" s="147"/>
    </row>
    <row r="11" spans="1:15" ht="18">
      <c r="A11" s="41"/>
      <c r="B11" s="46" t="s">
        <v>57</v>
      </c>
      <c r="C11" s="97"/>
      <c r="D11" s="98"/>
      <c r="E11" s="98"/>
      <c r="F11" s="94"/>
      <c r="G11" s="165"/>
      <c r="H11" s="168"/>
      <c r="I11" s="162"/>
      <c r="J11" s="150"/>
      <c r="K11" s="147"/>
      <c r="L11" s="147"/>
      <c r="N11" s="120" t="s">
        <v>42</v>
      </c>
      <c r="O11" s="121" t="s">
        <v>55</v>
      </c>
    </row>
    <row r="12" spans="1:15" ht="18" thickBot="1">
      <c r="A12" s="47"/>
      <c r="B12" s="48" t="s">
        <v>61</v>
      </c>
      <c r="C12" s="97"/>
      <c r="D12" s="98"/>
      <c r="E12" s="98"/>
      <c r="F12" s="95"/>
      <c r="G12" s="166"/>
      <c r="H12" s="169"/>
      <c r="I12" s="163"/>
      <c r="J12" s="151"/>
      <c r="K12" s="148"/>
      <c r="L12" s="148"/>
      <c r="O12" s="121" t="s">
        <v>56</v>
      </c>
    </row>
    <row r="13" spans="1:12" ht="15">
      <c r="A13" s="49">
        <v>1</v>
      </c>
      <c r="B13" s="99">
        <f>'10-2015'!D2</f>
        <v>42278</v>
      </c>
      <c r="C13" s="68">
        <f>+'10-2015'!C$44</f>
        <v>0</v>
      </c>
      <c r="D13" s="68">
        <f>+'10-2015'!D$44</f>
        <v>0</v>
      </c>
      <c r="E13" s="68">
        <f>+'10-2015'!E$44</f>
        <v>0</v>
      </c>
      <c r="F13" s="68">
        <f>+'10-2015'!F$44</f>
        <v>0</v>
      </c>
      <c r="G13" s="69">
        <f>+'10-2015'!G$44</f>
        <v>0</v>
      </c>
      <c r="H13" s="69">
        <f>+'10-2015'!H$44</f>
        <v>0</v>
      </c>
      <c r="I13" s="69">
        <f>+'10-2015'!I$44</f>
        <v>0</v>
      </c>
      <c r="J13" s="69">
        <f>+'10-2015'!J$44</f>
        <v>0</v>
      </c>
      <c r="K13" s="69">
        <f>+'10-2015'!K$44</f>
        <v>0</v>
      </c>
      <c r="L13" s="139"/>
    </row>
    <row r="14" spans="1:12" ht="15">
      <c r="A14" s="49">
        <v>2</v>
      </c>
      <c r="B14" s="100">
        <f>+B13+31</f>
        <v>42309</v>
      </c>
      <c r="C14" s="70">
        <f>+'11-2015'!C$44</f>
        <v>0</v>
      </c>
      <c r="D14" s="70">
        <f>+'11-2015'!D$44</f>
        <v>0</v>
      </c>
      <c r="E14" s="70">
        <f>+'11-2015'!E$44</f>
        <v>0</v>
      </c>
      <c r="F14" s="70">
        <f>+'11-2015'!F$44</f>
        <v>0</v>
      </c>
      <c r="G14" s="70">
        <f>+'11-2015'!G$44</f>
        <v>0</v>
      </c>
      <c r="H14" s="70">
        <f>+'11-2015'!H$44</f>
        <v>0</v>
      </c>
      <c r="I14" s="70">
        <f>+'11-2015'!I$44</f>
        <v>0</v>
      </c>
      <c r="J14" s="70">
        <f>+'11-2015'!J$44</f>
        <v>0</v>
      </c>
      <c r="K14" s="70">
        <f>+'11-2015'!K$44</f>
        <v>0</v>
      </c>
      <c r="L14" s="140"/>
    </row>
    <row r="15" spans="1:12" ht="15">
      <c r="A15" s="49">
        <v>3</v>
      </c>
      <c r="B15" s="100">
        <f aca="true" t="shared" si="0" ref="B15:B24">+B14+31</f>
        <v>42340</v>
      </c>
      <c r="C15" s="70">
        <f>+'12-2015'!C$44</f>
        <v>0</v>
      </c>
      <c r="D15" s="70">
        <f>+'12-2015'!D$44</f>
        <v>0</v>
      </c>
      <c r="E15" s="70">
        <f>+'12-2015'!E$44</f>
        <v>0</v>
      </c>
      <c r="F15" s="70">
        <f>+'12-2015'!F$44</f>
        <v>0</v>
      </c>
      <c r="G15" s="70">
        <f>+'12-2015'!G$44</f>
        <v>0</v>
      </c>
      <c r="H15" s="70">
        <f>+'12-2015'!H$44</f>
        <v>0</v>
      </c>
      <c r="I15" s="70">
        <f>+'12-2015'!I$44</f>
        <v>0</v>
      </c>
      <c r="J15" s="70">
        <f>+'12-2015'!J$44</f>
        <v>0</v>
      </c>
      <c r="K15" s="70">
        <f>+'12-2015'!K$44</f>
        <v>0</v>
      </c>
      <c r="L15" s="140"/>
    </row>
    <row r="16" spans="1:12" ht="15">
      <c r="A16" s="49">
        <v>4</v>
      </c>
      <c r="B16" s="100">
        <f t="shared" si="0"/>
        <v>42371</v>
      </c>
      <c r="C16" s="70">
        <f>+'1-2016'!C$44</f>
        <v>0</v>
      </c>
      <c r="D16" s="70">
        <f>+'1-2016'!D$44</f>
        <v>0</v>
      </c>
      <c r="E16" s="70">
        <f>+'1-2016'!E$44</f>
        <v>0</v>
      </c>
      <c r="F16" s="70">
        <f>+'1-2016'!F$44</f>
        <v>0</v>
      </c>
      <c r="G16" s="70">
        <f>+'1-2016'!G$44</f>
        <v>0</v>
      </c>
      <c r="H16" s="70">
        <f>+'1-2016'!H$44</f>
        <v>0</v>
      </c>
      <c r="I16" s="70">
        <f>+'1-2016'!I$44</f>
        <v>0</v>
      </c>
      <c r="J16" s="70">
        <f>+'1-2016'!J$44</f>
        <v>0</v>
      </c>
      <c r="K16" s="70">
        <f>+'1-2016'!K$44</f>
        <v>0</v>
      </c>
      <c r="L16" s="140"/>
    </row>
    <row r="17" spans="1:12" ht="15">
      <c r="A17" s="49">
        <v>5</v>
      </c>
      <c r="B17" s="100">
        <f t="shared" si="0"/>
        <v>42402</v>
      </c>
      <c r="C17" s="70">
        <f>+'2-2016'!C$44</f>
        <v>0</v>
      </c>
      <c r="D17" s="70">
        <f>+'2-2016'!D$44</f>
        <v>0</v>
      </c>
      <c r="E17" s="70">
        <f>+'2-2016'!E$44</f>
        <v>0</v>
      </c>
      <c r="F17" s="70">
        <f>+'2-2016'!F$44</f>
        <v>0</v>
      </c>
      <c r="G17" s="70">
        <f>+'2-2016'!G$44</f>
        <v>0</v>
      </c>
      <c r="H17" s="70">
        <f>+'2-2016'!H$44</f>
        <v>0</v>
      </c>
      <c r="I17" s="70">
        <f>+'2-2016'!I$44</f>
        <v>0</v>
      </c>
      <c r="J17" s="70">
        <f>+'2-2016'!J$44</f>
        <v>0</v>
      </c>
      <c r="K17" s="70">
        <f>+'2-2016'!K$44</f>
        <v>0</v>
      </c>
      <c r="L17" s="140"/>
    </row>
    <row r="18" spans="1:12" ht="15">
      <c r="A18" s="49">
        <v>6</v>
      </c>
      <c r="B18" s="100">
        <f t="shared" si="0"/>
        <v>42433</v>
      </c>
      <c r="C18" s="70">
        <f>+'3-2016'!C$44</f>
        <v>0</v>
      </c>
      <c r="D18" s="70">
        <f>+'3-2016'!D$44</f>
        <v>0</v>
      </c>
      <c r="E18" s="70">
        <f>+'3-2016'!E$44</f>
        <v>0</v>
      </c>
      <c r="F18" s="70">
        <f>+'3-2016'!F$44</f>
        <v>0</v>
      </c>
      <c r="G18" s="70">
        <f>+'3-2016'!G$44</f>
        <v>0</v>
      </c>
      <c r="H18" s="70">
        <f>+'3-2016'!H$44</f>
        <v>0</v>
      </c>
      <c r="I18" s="70">
        <f>+'3-2016'!I$44</f>
        <v>0</v>
      </c>
      <c r="J18" s="70">
        <f>+'3-2016'!J$44</f>
        <v>0</v>
      </c>
      <c r="K18" s="70">
        <f>+'3-2016'!K$44</f>
        <v>0</v>
      </c>
      <c r="L18" s="140"/>
    </row>
    <row r="19" spans="1:12" ht="15">
      <c r="A19" s="49">
        <v>7</v>
      </c>
      <c r="B19" s="100">
        <f t="shared" si="0"/>
        <v>42464</v>
      </c>
      <c r="C19" s="70">
        <f>+'4-2016'!C$44</f>
        <v>0</v>
      </c>
      <c r="D19" s="70">
        <f>+'4-2016'!D$44</f>
        <v>0</v>
      </c>
      <c r="E19" s="70">
        <f>+'4-2016'!E$44</f>
        <v>0</v>
      </c>
      <c r="F19" s="70">
        <f>+'4-2016'!F$44</f>
        <v>0</v>
      </c>
      <c r="G19" s="70">
        <f>+'4-2016'!G$44</f>
        <v>0</v>
      </c>
      <c r="H19" s="70">
        <f>+'4-2016'!H$44</f>
        <v>0</v>
      </c>
      <c r="I19" s="70">
        <f>+'4-2016'!I$44</f>
        <v>0</v>
      </c>
      <c r="J19" s="70">
        <f>+'4-2016'!J$44</f>
        <v>0</v>
      </c>
      <c r="K19" s="70">
        <f>+'4-2016'!K$44</f>
        <v>0</v>
      </c>
      <c r="L19" s="140"/>
    </row>
    <row r="20" spans="1:12" ht="15">
      <c r="A20" s="49">
        <v>8</v>
      </c>
      <c r="B20" s="100">
        <f t="shared" si="0"/>
        <v>42495</v>
      </c>
      <c r="C20" s="70">
        <f>+'5-2016'!C$44</f>
        <v>0</v>
      </c>
      <c r="D20" s="70">
        <f>+'5-2016'!D$44</f>
        <v>0</v>
      </c>
      <c r="E20" s="70">
        <f>+'5-2016'!E$44</f>
        <v>0</v>
      </c>
      <c r="F20" s="70">
        <f>+'5-2016'!F$44</f>
        <v>0</v>
      </c>
      <c r="G20" s="70">
        <f>+'5-2016'!G$44</f>
        <v>0</v>
      </c>
      <c r="H20" s="70">
        <f>+'5-2016'!H$44</f>
        <v>0</v>
      </c>
      <c r="I20" s="70">
        <f>+'5-2016'!I$44</f>
        <v>0</v>
      </c>
      <c r="J20" s="70">
        <f>+'5-2016'!J$44</f>
        <v>0</v>
      </c>
      <c r="K20" s="70">
        <f>+'5-2016'!K$44</f>
        <v>0</v>
      </c>
      <c r="L20" s="140"/>
    </row>
    <row r="21" spans="1:12" ht="15">
      <c r="A21" s="49">
        <v>9</v>
      </c>
      <c r="B21" s="100">
        <f t="shared" si="0"/>
        <v>42526</v>
      </c>
      <c r="C21" s="70">
        <f>+'6-2016'!C$44</f>
        <v>0</v>
      </c>
      <c r="D21" s="70">
        <f>+'6-2016'!D$44</f>
        <v>0</v>
      </c>
      <c r="E21" s="70">
        <f>+'6-2016'!E$44</f>
        <v>0</v>
      </c>
      <c r="F21" s="70">
        <f>+'6-2016'!F$44</f>
        <v>0</v>
      </c>
      <c r="G21" s="70">
        <f>+'6-2016'!G$44</f>
        <v>0</v>
      </c>
      <c r="H21" s="70">
        <f>+'6-2016'!H$44</f>
        <v>0</v>
      </c>
      <c r="I21" s="70">
        <f>+'6-2016'!I$44</f>
        <v>0</v>
      </c>
      <c r="J21" s="70">
        <f>+'6-2016'!J$44</f>
        <v>0</v>
      </c>
      <c r="K21" s="70">
        <f>+'6-2016'!K$44</f>
        <v>0</v>
      </c>
      <c r="L21" s="140"/>
    </row>
    <row r="22" spans="1:12" ht="15">
      <c r="A22" s="49">
        <v>10</v>
      </c>
      <c r="B22" s="100">
        <f t="shared" si="0"/>
        <v>42557</v>
      </c>
      <c r="C22" s="70">
        <f>+'7-2016'!C$44</f>
        <v>0</v>
      </c>
      <c r="D22" s="70">
        <f>+'7-2016'!D$44</f>
        <v>0</v>
      </c>
      <c r="E22" s="70">
        <f>+'7-2016'!E$44</f>
        <v>0</v>
      </c>
      <c r="F22" s="70">
        <f>+'7-2016'!F$44</f>
        <v>0</v>
      </c>
      <c r="G22" s="70">
        <f>+'7-2016'!G$44</f>
        <v>0</v>
      </c>
      <c r="H22" s="70">
        <f>+'7-2016'!H$44</f>
        <v>0</v>
      </c>
      <c r="I22" s="70">
        <f>+'7-2016'!I$44</f>
        <v>0</v>
      </c>
      <c r="J22" s="70">
        <f>+'7-2016'!J$44</f>
        <v>0</v>
      </c>
      <c r="K22" s="70">
        <f>+'7-2016'!K$44</f>
        <v>0</v>
      </c>
      <c r="L22" s="140"/>
    </row>
    <row r="23" spans="1:12" ht="15">
      <c r="A23" s="49">
        <v>11</v>
      </c>
      <c r="B23" s="100">
        <f t="shared" si="0"/>
        <v>42588</v>
      </c>
      <c r="C23" s="70">
        <f>+'8-2016'!C$44</f>
        <v>0</v>
      </c>
      <c r="D23" s="70">
        <f>+'8-2016'!D$44</f>
        <v>0</v>
      </c>
      <c r="E23" s="70">
        <f>+'8-2016'!E$44</f>
        <v>0</v>
      </c>
      <c r="F23" s="70">
        <f>+'8-2016'!F$44</f>
        <v>0</v>
      </c>
      <c r="G23" s="70">
        <f>+'8-2016'!G$44</f>
        <v>0</v>
      </c>
      <c r="H23" s="70">
        <f>+'8-2016'!H$44</f>
        <v>0</v>
      </c>
      <c r="I23" s="70">
        <f>+'8-2016'!I$44</f>
        <v>0</v>
      </c>
      <c r="J23" s="70">
        <f>+'8-2016'!J$44</f>
        <v>0</v>
      </c>
      <c r="K23" s="70">
        <f>+'8-2016'!K$44</f>
        <v>0</v>
      </c>
      <c r="L23" s="140"/>
    </row>
    <row r="24" spans="1:12" ht="15.75" thickBot="1">
      <c r="A24" s="49">
        <v>12</v>
      </c>
      <c r="B24" s="101">
        <f t="shared" si="0"/>
        <v>42619</v>
      </c>
      <c r="C24" s="107">
        <f>+'9-2016'!C$44</f>
        <v>0</v>
      </c>
      <c r="D24" s="107">
        <f>+'9-2016'!D$44</f>
        <v>0</v>
      </c>
      <c r="E24" s="107">
        <f>+'9-2016'!E$44</f>
        <v>0</v>
      </c>
      <c r="F24" s="107">
        <f>+'9-2016'!F$44</f>
        <v>0</v>
      </c>
      <c r="G24" s="107">
        <f>+'9-2016'!G$44</f>
        <v>0</v>
      </c>
      <c r="H24" s="107">
        <f>+'9-2016'!H$44</f>
        <v>0</v>
      </c>
      <c r="I24" s="107">
        <f>+'9-2016'!I$44</f>
        <v>0</v>
      </c>
      <c r="J24" s="107">
        <f>+'9-2016'!J$44</f>
        <v>0</v>
      </c>
      <c r="K24" s="107">
        <f>+'9-2016'!K$44</f>
        <v>0</v>
      </c>
      <c r="L24" s="141"/>
    </row>
    <row r="25" spans="1:12" ht="13.5" thickBot="1">
      <c r="A25" s="153" t="s">
        <v>16</v>
      </c>
      <c r="B25" s="154"/>
      <c r="C25" s="71">
        <f aca="true" t="shared" si="1" ref="C25:K25">SUM(C13:C24)</f>
        <v>0</v>
      </c>
      <c r="D25" s="71">
        <f t="shared" si="1"/>
        <v>0</v>
      </c>
      <c r="E25" s="72">
        <f t="shared" si="1"/>
        <v>0</v>
      </c>
      <c r="F25" s="72">
        <f t="shared" si="1"/>
        <v>0</v>
      </c>
      <c r="G25" s="72">
        <f t="shared" si="1"/>
        <v>0</v>
      </c>
      <c r="H25" s="73">
        <f t="shared" si="1"/>
        <v>0</v>
      </c>
      <c r="I25" s="74">
        <f t="shared" si="1"/>
        <v>0</v>
      </c>
      <c r="J25" s="75">
        <f t="shared" si="1"/>
        <v>0</v>
      </c>
      <c r="K25" s="74">
        <f t="shared" si="1"/>
        <v>0</v>
      </c>
      <c r="L25" s="138"/>
    </row>
    <row r="26" spans="1:12" ht="12">
      <c r="A26" s="50"/>
      <c r="B26" s="51"/>
      <c r="C26" s="76"/>
      <c r="D26" s="76"/>
      <c r="E26" s="76"/>
      <c r="F26" s="76"/>
      <c r="G26" s="76"/>
      <c r="H26" s="76"/>
      <c r="I26" s="76"/>
      <c r="J26" s="76"/>
      <c r="K26" s="76"/>
      <c r="L26" s="52"/>
    </row>
    <row r="27" spans="1:12" ht="12.75" thickBot="1">
      <c r="A27" s="56"/>
      <c r="B27" s="57"/>
      <c r="C27" s="77"/>
      <c r="D27" s="77"/>
      <c r="E27" s="77"/>
      <c r="F27" s="77"/>
      <c r="G27" s="77"/>
      <c r="H27" s="77"/>
      <c r="I27" s="77"/>
      <c r="J27" s="78"/>
      <c r="K27" s="78"/>
      <c r="L27" s="78"/>
    </row>
    <row r="28" spans="1:12" ht="13.5" thickBot="1">
      <c r="A28" s="56"/>
      <c r="B28" s="102" t="s">
        <v>22</v>
      </c>
      <c r="C28" s="103">
        <f aca="true" t="shared" si="2" ref="C28:I28">_xlfn.IFERROR((C25/$I$25),0)</f>
        <v>0</v>
      </c>
      <c r="D28" s="103">
        <f t="shared" si="2"/>
        <v>0</v>
      </c>
      <c r="E28" s="103">
        <f t="shared" si="2"/>
        <v>0</v>
      </c>
      <c r="F28" s="103">
        <f t="shared" si="2"/>
        <v>0</v>
      </c>
      <c r="G28" s="103">
        <f t="shared" si="2"/>
        <v>0</v>
      </c>
      <c r="H28" s="103">
        <f t="shared" si="2"/>
        <v>0</v>
      </c>
      <c r="I28" s="119">
        <f t="shared" si="2"/>
        <v>0</v>
      </c>
      <c r="J28" s="78"/>
      <c r="K28" s="78"/>
      <c r="L28" s="78"/>
    </row>
    <row r="29" spans="1:12" ht="1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1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1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1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1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1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1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1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1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1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1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1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1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ht="1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ht="1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ht="1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ht="1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ht="1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ht="1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</sheetData>
  <sheetProtection password="CC3D" sheet="1"/>
  <mergeCells count="15">
    <mergeCell ref="A25:B25"/>
    <mergeCell ref="C8:G8"/>
    <mergeCell ref="J8:J9"/>
    <mergeCell ref="I8:I12"/>
    <mergeCell ref="G9:G12"/>
    <mergeCell ref="I6:K6"/>
    <mergeCell ref="H8:H12"/>
    <mergeCell ref="A1:L1"/>
    <mergeCell ref="C4:E4"/>
    <mergeCell ref="I4:K4"/>
    <mergeCell ref="K8:K12"/>
    <mergeCell ref="L8:L12"/>
    <mergeCell ref="J10:J12"/>
    <mergeCell ref="E2:H2"/>
    <mergeCell ref="C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7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0039062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42522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42522</v>
      </c>
      <c r="B13" s="18" t="str">
        <f>VLOOKUP(WEEKDAY(A13,1),גיליון1!$A$3:$B$9,2,0)</f>
        <v>Wednesday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2">+H13+G13</f>
        <v>0</v>
      </c>
      <c r="J13" s="65"/>
      <c r="K13" s="9">
        <f aca="true" t="shared" si="1" ref="K13:K42">+J13+I13</f>
        <v>0</v>
      </c>
      <c r="L13" s="133"/>
      <c r="N13" s="106"/>
    </row>
    <row r="14" spans="1:12" ht="12.75">
      <c r="A14" s="21">
        <f>+A13+1</f>
        <v>42523</v>
      </c>
      <c r="B14" s="18" t="str">
        <f>VLOOKUP(WEEKDAY(A14,1),גיליון1!$A$3:$B$9,2,0)</f>
        <v>Thursday</v>
      </c>
      <c r="C14" s="59"/>
      <c r="D14" s="60"/>
      <c r="E14" s="61"/>
      <c r="F14" s="62"/>
      <c r="G14" s="88">
        <f aca="true" t="shared" si="2" ref="G14:G42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3"/>
    </row>
    <row r="15" spans="1:12" ht="12.75">
      <c r="A15" s="19">
        <f aca="true" t="shared" si="3" ref="A15:A42">+A14+1</f>
        <v>42524</v>
      </c>
      <c r="B15" s="20" t="str">
        <f>VLOOKUP(WEEKDAY(A15,1),גיליון1!$A$3:$B$9,2,0)</f>
        <v>Friday</v>
      </c>
      <c r="C15" s="59"/>
      <c r="D15" s="60"/>
      <c r="E15" s="61"/>
      <c r="F15" s="62"/>
      <c r="G15" s="87">
        <f t="shared" si="2"/>
        <v>0</v>
      </c>
      <c r="H15" s="64"/>
      <c r="I15" s="6">
        <f t="shared" si="0"/>
        <v>0</v>
      </c>
      <c r="J15" s="66"/>
      <c r="K15" s="10">
        <f t="shared" si="1"/>
        <v>0</v>
      </c>
      <c r="L15" s="134"/>
    </row>
    <row r="16" spans="1:12" ht="12.75">
      <c r="A16" s="19">
        <f t="shared" si="3"/>
        <v>42525</v>
      </c>
      <c r="B16" s="20" t="str">
        <f>VLOOKUP(WEEKDAY(A16,1),גיליון1!$A$3:$B$9,2,0)</f>
        <v>Saturday</v>
      </c>
      <c r="C16" s="59"/>
      <c r="D16" s="60"/>
      <c r="E16" s="61"/>
      <c r="F16" s="62"/>
      <c r="G16" s="87">
        <f t="shared" si="2"/>
        <v>0</v>
      </c>
      <c r="H16" s="64"/>
      <c r="I16" s="6">
        <f t="shared" si="0"/>
        <v>0</v>
      </c>
      <c r="J16" s="66"/>
      <c r="K16" s="10">
        <f t="shared" si="1"/>
        <v>0</v>
      </c>
      <c r="L16" s="134"/>
    </row>
    <row r="17" spans="1:12" ht="12.75">
      <c r="A17" s="21">
        <f t="shared" si="3"/>
        <v>42526</v>
      </c>
      <c r="B17" s="18" t="str">
        <f>VLOOKUP(WEEKDAY(A17,1),גיליון1!$A$3:$B$9,2,0)</f>
        <v>Sunday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/>
    </row>
    <row r="18" spans="1:12" ht="12.75">
      <c r="A18" s="21">
        <f t="shared" si="3"/>
        <v>42527</v>
      </c>
      <c r="B18" s="18" t="str">
        <f>VLOOKUP(WEEKDAY(A18,1),גיליון1!$A$3:$B$9,2,0)</f>
        <v>Monday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42528</v>
      </c>
      <c r="B19" s="18" t="str">
        <f>VLOOKUP(WEEKDAY(A19,1),גיליון1!$A$3:$B$9,2,0)</f>
        <v>Tuesday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21">
        <f t="shared" si="3"/>
        <v>42529</v>
      </c>
      <c r="B20" s="18" t="str">
        <f>VLOOKUP(WEEKDAY(A20,1),גיליון1!$A$3:$B$9,2,0)</f>
        <v>Wednesday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/>
    </row>
    <row r="21" spans="1:12" ht="12.75">
      <c r="A21" s="21">
        <f t="shared" si="3"/>
        <v>42530</v>
      </c>
      <c r="B21" s="18" t="str">
        <f>VLOOKUP(WEEKDAY(A21,1),גיליון1!$A$3:$B$9,2,0)</f>
        <v>Thursday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/>
    </row>
    <row r="22" spans="1:12" ht="12.75">
      <c r="A22" s="19">
        <f t="shared" si="3"/>
        <v>42531</v>
      </c>
      <c r="B22" s="20" t="str">
        <f>VLOOKUP(WEEKDAY(A22,1),גיליון1!$A$3:$B$9,2,0)</f>
        <v>Friday</v>
      </c>
      <c r="C22" s="59"/>
      <c r="D22" s="60"/>
      <c r="E22" s="61"/>
      <c r="F22" s="62"/>
      <c r="G22" s="87">
        <f t="shared" si="2"/>
        <v>0</v>
      </c>
      <c r="H22" s="64"/>
      <c r="I22" s="6">
        <f t="shared" si="0"/>
        <v>0</v>
      </c>
      <c r="J22" s="66"/>
      <c r="K22" s="10">
        <f t="shared" si="1"/>
        <v>0</v>
      </c>
      <c r="L22" s="134"/>
    </row>
    <row r="23" spans="1:12" ht="12.75">
      <c r="A23" s="19">
        <f t="shared" si="3"/>
        <v>42532</v>
      </c>
      <c r="B23" s="20" t="str">
        <f>VLOOKUP(WEEKDAY(A23,1),גיליון1!$A$3:$B$9,2,0)</f>
        <v>Saturday</v>
      </c>
      <c r="C23" s="59"/>
      <c r="D23" s="60"/>
      <c r="E23" s="61"/>
      <c r="F23" s="62"/>
      <c r="G23" s="87">
        <f t="shared" si="2"/>
        <v>0</v>
      </c>
      <c r="H23" s="64"/>
      <c r="I23" s="6">
        <f t="shared" si="0"/>
        <v>0</v>
      </c>
      <c r="J23" s="66"/>
      <c r="K23" s="10">
        <f t="shared" si="1"/>
        <v>0</v>
      </c>
      <c r="L23" s="137" t="s">
        <v>23</v>
      </c>
    </row>
    <row r="24" spans="1:12" ht="12.75">
      <c r="A24" s="21">
        <f t="shared" si="3"/>
        <v>42533</v>
      </c>
      <c r="B24" s="18" t="str">
        <f>VLOOKUP(WEEKDAY(A24,1),גיליון1!$A$3:$B$9,2,0)</f>
        <v>Sunday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5" t="s">
        <v>24</v>
      </c>
    </row>
    <row r="25" spans="1:12" ht="12.75">
      <c r="A25" s="21">
        <f t="shared" si="3"/>
        <v>42534</v>
      </c>
      <c r="B25" s="18" t="str">
        <f>VLOOKUP(WEEKDAY(A25,1),גיליון1!$A$3:$B$9,2,0)</f>
        <v>Monday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/>
    </row>
    <row r="26" spans="1:12" ht="12.75">
      <c r="A26" s="21">
        <f t="shared" si="3"/>
        <v>42535</v>
      </c>
      <c r="B26" s="18" t="str">
        <f>VLOOKUP(WEEKDAY(A26,1),גיליון1!$A$3:$B$9,2,0)</f>
        <v>Tuesday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21">
        <f t="shared" si="3"/>
        <v>42536</v>
      </c>
      <c r="B27" s="18" t="str">
        <f>VLOOKUP(WEEKDAY(A27,1),גיליון1!$A$3:$B$9,2,0)</f>
        <v>Wednesday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42537</v>
      </c>
      <c r="B28" s="18" t="str">
        <f>VLOOKUP(WEEKDAY(A28,1),גיליון1!$A$3:$B$9,2,0)</f>
        <v>Thursday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19">
        <f t="shared" si="3"/>
        <v>42538</v>
      </c>
      <c r="B29" s="20" t="str">
        <f>VLOOKUP(WEEKDAY(A29,1),גיליון1!$A$3:$B$9,2,0)</f>
        <v>Friday</v>
      </c>
      <c r="C29" s="59"/>
      <c r="D29" s="60"/>
      <c r="E29" s="61"/>
      <c r="F29" s="62"/>
      <c r="G29" s="87">
        <f t="shared" si="2"/>
        <v>0</v>
      </c>
      <c r="H29" s="64"/>
      <c r="I29" s="6">
        <f t="shared" si="0"/>
        <v>0</v>
      </c>
      <c r="J29" s="66"/>
      <c r="K29" s="10">
        <f t="shared" si="1"/>
        <v>0</v>
      </c>
      <c r="L29" s="134"/>
    </row>
    <row r="30" spans="1:12" ht="12.75">
      <c r="A30" s="19">
        <f t="shared" si="3"/>
        <v>42539</v>
      </c>
      <c r="B30" s="20" t="str">
        <f>VLOOKUP(WEEKDAY(A30,1),גיליון1!$A$3:$B$9,2,0)</f>
        <v>Saturday</v>
      </c>
      <c r="C30" s="59"/>
      <c r="D30" s="60"/>
      <c r="E30" s="61"/>
      <c r="F30" s="62"/>
      <c r="G30" s="87">
        <f t="shared" si="2"/>
        <v>0</v>
      </c>
      <c r="H30" s="64"/>
      <c r="I30" s="6">
        <f t="shared" si="0"/>
        <v>0</v>
      </c>
      <c r="J30" s="66"/>
      <c r="K30" s="10">
        <f t="shared" si="1"/>
        <v>0</v>
      </c>
      <c r="L30" s="134"/>
    </row>
    <row r="31" spans="1:12" ht="12.75">
      <c r="A31" s="21">
        <f t="shared" si="3"/>
        <v>42540</v>
      </c>
      <c r="B31" s="18" t="str">
        <f>VLOOKUP(WEEKDAY(A31,1),גיליון1!$A$3:$B$9,2,0)</f>
        <v>Sunday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21">
        <f t="shared" si="3"/>
        <v>42541</v>
      </c>
      <c r="B32" s="18" t="str">
        <f>VLOOKUP(WEEKDAY(A32,1),גיליון1!$A$3:$B$9,2,0)</f>
        <v>Monday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42542</v>
      </c>
      <c r="B33" s="18" t="str">
        <f>VLOOKUP(WEEKDAY(A33,1),גיליון1!$A$3:$B$9,2,0)</f>
        <v>Tuesday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21">
        <f t="shared" si="3"/>
        <v>42543</v>
      </c>
      <c r="B34" s="18" t="str">
        <f>VLOOKUP(WEEKDAY(A34,1),גיליון1!$A$3:$B$9,2,0)</f>
        <v>Wednesday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21">
        <f t="shared" si="3"/>
        <v>42544</v>
      </c>
      <c r="B35" s="18" t="str">
        <f>VLOOKUP(WEEKDAY(A35,1),גיליון1!$A$3:$B$9,2,0)</f>
        <v>Thursday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3"/>
    </row>
    <row r="36" spans="1:12" ht="12.75">
      <c r="A36" s="19">
        <f t="shared" si="3"/>
        <v>42545</v>
      </c>
      <c r="B36" s="20" t="str">
        <f>VLOOKUP(WEEKDAY(A36,1),גיליון1!$A$3:$B$9,2,0)</f>
        <v>Friday</v>
      </c>
      <c r="C36" s="59"/>
      <c r="D36" s="60"/>
      <c r="E36" s="61"/>
      <c r="F36" s="62"/>
      <c r="G36" s="87">
        <f t="shared" si="2"/>
        <v>0</v>
      </c>
      <c r="H36" s="64"/>
      <c r="I36" s="6">
        <f t="shared" si="0"/>
        <v>0</v>
      </c>
      <c r="J36" s="66"/>
      <c r="K36" s="10">
        <f t="shared" si="1"/>
        <v>0</v>
      </c>
      <c r="L36" s="134"/>
    </row>
    <row r="37" spans="1:12" ht="12.75">
      <c r="A37" s="19">
        <f t="shared" si="3"/>
        <v>42546</v>
      </c>
      <c r="B37" s="20" t="str">
        <f>VLOOKUP(WEEKDAY(A37,1),גיליון1!$A$3:$B$9,2,0)</f>
        <v>Saturday</v>
      </c>
      <c r="C37" s="59"/>
      <c r="D37" s="60"/>
      <c r="E37" s="61"/>
      <c r="F37" s="62"/>
      <c r="G37" s="87">
        <f t="shared" si="2"/>
        <v>0</v>
      </c>
      <c r="H37" s="64"/>
      <c r="I37" s="6">
        <f t="shared" si="0"/>
        <v>0</v>
      </c>
      <c r="J37" s="66"/>
      <c r="K37" s="10">
        <f t="shared" si="1"/>
        <v>0</v>
      </c>
      <c r="L37" s="134"/>
    </row>
    <row r="38" spans="1:12" ht="12.75">
      <c r="A38" s="21">
        <f t="shared" si="3"/>
        <v>42547</v>
      </c>
      <c r="B38" s="18" t="str">
        <f>VLOOKUP(WEEKDAY(A38,1),גיליון1!$A$3:$B$9,2,0)</f>
        <v>Sunday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21">
        <f t="shared" si="3"/>
        <v>42548</v>
      </c>
      <c r="B39" s="18" t="str">
        <f>VLOOKUP(WEEKDAY(A39,1),גיליון1!$A$3:$B$9,2,0)</f>
        <v>Monday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42549</v>
      </c>
      <c r="B40" s="18" t="str">
        <f>VLOOKUP(WEEKDAY(A40,1),גיליון1!$A$3:$B$9,2,0)</f>
        <v>Tuesday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21">
        <f t="shared" si="3"/>
        <v>42550</v>
      </c>
      <c r="B41" s="18" t="str">
        <f>VLOOKUP(WEEKDAY(A41,1),גיליון1!$A$3:$B$9,2,0)</f>
        <v>Wednesday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>
        <f t="shared" si="3"/>
        <v>42551</v>
      </c>
      <c r="B42" s="18" t="str">
        <f>VLOOKUP(WEEKDAY(A42,1),גיליון1!$A$3:$B$9,2,0)</f>
        <v>Thursday</v>
      </c>
      <c r="C42" s="59"/>
      <c r="D42" s="60"/>
      <c r="E42" s="61"/>
      <c r="F42" s="62"/>
      <c r="G42" s="88">
        <f t="shared" si="2"/>
        <v>0</v>
      </c>
      <c r="H42" s="64"/>
      <c r="I42" s="7">
        <f t="shared" si="0"/>
        <v>0</v>
      </c>
      <c r="J42" s="66"/>
      <c r="K42" s="11">
        <f t="shared" si="1"/>
        <v>0</v>
      </c>
      <c r="L42" s="133"/>
    </row>
    <row r="43" spans="1:12" ht="13.5" thickBot="1">
      <c r="A43" s="21"/>
      <c r="B43" s="18"/>
      <c r="C43" s="108"/>
      <c r="D43" s="109"/>
      <c r="E43" s="110"/>
      <c r="F43" s="111"/>
      <c r="G43" s="88"/>
      <c r="H43" s="112"/>
      <c r="I43" s="7"/>
      <c r="J43" s="113"/>
      <c r="K43" s="11"/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7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42187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42552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126"/>
      <c r="B8" s="38"/>
      <c r="C8" s="155" t="s">
        <v>2</v>
      </c>
      <c r="D8" s="156"/>
      <c r="E8" s="157"/>
      <c r="F8" s="158"/>
      <c r="G8" s="181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127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4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128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129"/>
      <c r="B12" s="48" t="s">
        <v>61</v>
      </c>
      <c r="C12" s="129" t="str">
        <f>IF('total year'!C12=0," ",'total year'!C12)</f>
        <v> </v>
      </c>
      <c r="D12" s="47" t="str">
        <f>IF('total year'!D12=0," ",'total year'!D12)</f>
        <v> </v>
      </c>
      <c r="E12" s="47" t="str">
        <f>IF('total year'!E12=0," ",'total year'!E12)</f>
        <v> </v>
      </c>
      <c r="F12" s="47" t="str">
        <f>IF('total year'!F12=0," ",'total year'!F12)</f>
        <v> </v>
      </c>
      <c r="G12" s="180"/>
      <c r="H12" s="169"/>
      <c r="I12" s="163"/>
      <c r="J12" s="151"/>
      <c r="K12" s="148"/>
      <c r="L12" s="148"/>
      <c r="M12" s="121" t="s">
        <v>54</v>
      </c>
    </row>
    <row r="13" spans="1:12" ht="12.75">
      <c r="A13" s="122">
        <v>42552</v>
      </c>
      <c r="B13" s="123" t="str">
        <f>VLOOKUP(WEEKDAY(A13,1),גיליון1!$A$3:$B$9,2,0)</f>
        <v>Friday</v>
      </c>
      <c r="C13" s="114"/>
      <c r="D13" s="115"/>
      <c r="E13" s="116"/>
      <c r="F13" s="117"/>
      <c r="G13" s="118">
        <f>SUM(C13:F13)</f>
        <v>0</v>
      </c>
      <c r="H13" s="63"/>
      <c r="I13" s="124">
        <f aca="true" t="shared" si="0" ref="I13:I43">+H13+G13</f>
        <v>0</v>
      </c>
      <c r="J13" s="65"/>
      <c r="K13" s="125">
        <f aca="true" t="shared" si="1" ref="K13:K43">+J13+I13</f>
        <v>0</v>
      </c>
      <c r="L13" s="136"/>
    </row>
    <row r="14" spans="1:12" ht="12.75">
      <c r="A14" s="19">
        <f>+A13+1</f>
        <v>42553</v>
      </c>
      <c r="B14" s="20" t="str">
        <f>VLOOKUP(WEEKDAY(A14,1),גיליון1!$A$3:$B$9,2,0)</f>
        <v>Saturday</v>
      </c>
      <c r="C14" s="59"/>
      <c r="D14" s="60"/>
      <c r="E14" s="61"/>
      <c r="F14" s="62"/>
      <c r="G14" s="87">
        <f aca="true" t="shared" si="2" ref="G14:G43">SUM(C14:F14)</f>
        <v>0</v>
      </c>
      <c r="H14" s="64"/>
      <c r="I14" s="6">
        <f t="shared" si="0"/>
        <v>0</v>
      </c>
      <c r="J14" s="66"/>
      <c r="K14" s="10">
        <f t="shared" si="1"/>
        <v>0</v>
      </c>
      <c r="L14" s="134"/>
    </row>
    <row r="15" spans="1:12" ht="12.75">
      <c r="A15" s="21">
        <f aca="true" t="shared" si="3" ref="A15:A43">+A14+1</f>
        <v>42554</v>
      </c>
      <c r="B15" s="18" t="str">
        <f>VLOOKUP(WEEKDAY(A15,1),גיליון1!$A$3:$B$9,2,0)</f>
        <v>Sunday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42555</v>
      </c>
      <c r="B16" s="18" t="str">
        <f>VLOOKUP(WEEKDAY(A16,1),גיליון1!$A$3:$B$9,2,0)</f>
        <v>Monday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21">
        <f t="shared" si="3"/>
        <v>42556</v>
      </c>
      <c r="B17" s="18" t="str">
        <f>VLOOKUP(WEEKDAY(A17,1),גיליון1!$A$3:$B$9,2,0)</f>
        <v>Tuesday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/>
    </row>
    <row r="18" spans="1:12" ht="12.75">
      <c r="A18" s="21">
        <f t="shared" si="3"/>
        <v>42557</v>
      </c>
      <c r="B18" s="18" t="str">
        <f>VLOOKUP(WEEKDAY(A18,1),גיליון1!$A$3:$B$9,2,0)</f>
        <v>Wednesday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42558</v>
      </c>
      <c r="B19" s="18" t="str">
        <f>VLOOKUP(WEEKDAY(A19,1),גיליון1!$A$3:$B$9,2,0)</f>
        <v>Thursday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19">
        <f t="shared" si="3"/>
        <v>42559</v>
      </c>
      <c r="B20" s="20" t="str">
        <f>VLOOKUP(WEEKDAY(A20,1),גיליון1!$A$3:$B$9,2,0)</f>
        <v>Friday</v>
      </c>
      <c r="C20" s="59"/>
      <c r="D20" s="60"/>
      <c r="E20" s="61"/>
      <c r="F20" s="62"/>
      <c r="G20" s="87">
        <f t="shared" si="2"/>
        <v>0</v>
      </c>
      <c r="H20" s="64"/>
      <c r="I20" s="6">
        <f t="shared" si="0"/>
        <v>0</v>
      </c>
      <c r="J20" s="66"/>
      <c r="K20" s="10">
        <f t="shared" si="1"/>
        <v>0</v>
      </c>
      <c r="L20" s="134"/>
    </row>
    <row r="21" spans="1:12" ht="12.75">
      <c r="A21" s="19">
        <f t="shared" si="3"/>
        <v>42560</v>
      </c>
      <c r="B21" s="20" t="str">
        <f>VLOOKUP(WEEKDAY(A21,1),גיליון1!$A$3:$B$9,2,0)</f>
        <v>Saturday</v>
      </c>
      <c r="C21" s="59"/>
      <c r="D21" s="60"/>
      <c r="E21" s="61"/>
      <c r="F21" s="62"/>
      <c r="G21" s="87">
        <f t="shared" si="2"/>
        <v>0</v>
      </c>
      <c r="H21" s="64"/>
      <c r="I21" s="6">
        <f t="shared" si="0"/>
        <v>0</v>
      </c>
      <c r="J21" s="66"/>
      <c r="K21" s="10">
        <f t="shared" si="1"/>
        <v>0</v>
      </c>
      <c r="L21" s="134"/>
    </row>
    <row r="22" spans="1:12" ht="12.75">
      <c r="A22" s="21">
        <f t="shared" si="3"/>
        <v>42561</v>
      </c>
      <c r="B22" s="18" t="str">
        <f>VLOOKUP(WEEKDAY(A22,1),גיליון1!$A$3:$B$9,2,0)</f>
        <v>Sunday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/>
    </row>
    <row r="23" spans="1:12" ht="12.75">
      <c r="A23" s="21">
        <f t="shared" si="3"/>
        <v>42562</v>
      </c>
      <c r="B23" s="18" t="str">
        <f>VLOOKUP(WEEKDAY(A23,1),גיליון1!$A$3:$B$9,2,0)</f>
        <v>Monday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21">
        <f t="shared" si="3"/>
        <v>42563</v>
      </c>
      <c r="B24" s="18" t="str">
        <f>VLOOKUP(WEEKDAY(A24,1),גיליון1!$A$3:$B$9,2,0)</f>
        <v>Tuesday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3"/>
    </row>
    <row r="25" spans="1:12" ht="12.75">
      <c r="A25" s="21">
        <f t="shared" si="3"/>
        <v>42564</v>
      </c>
      <c r="B25" s="18" t="str">
        <f>VLOOKUP(WEEKDAY(A25,1),גיליון1!$A$3:$B$9,2,0)</f>
        <v>Wednesday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/>
    </row>
    <row r="26" spans="1:12" ht="12.75">
      <c r="A26" s="21">
        <f t="shared" si="3"/>
        <v>42565</v>
      </c>
      <c r="B26" s="18" t="str">
        <f>VLOOKUP(WEEKDAY(A26,1),גיליון1!$A$3:$B$9,2,0)</f>
        <v>Thursday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19">
        <f t="shared" si="3"/>
        <v>42566</v>
      </c>
      <c r="B27" s="20" t="str">
        <f>VLOOKUP(WEEKDAY(A27,1),גיליון1!$A$3:$B$9,2,0)</f>
        <v>Friday</v>
      </c>
      <c r="C27" s="59"/>
      <c r="D27" s="60"/>
      <c r="E27" s="61"/>
      <c r="F27" s="62"/>
      <c r="G27" s="87">
        <f t="shared" si="2"/>
        <v>0</v>
      </c>
      <c r="H27" s="64"/>
      <c r="I27" s="6">
        <f t="shared" si="0"/>
        <v>0</v>
      </c>
      <c r="J27" s="66"/>
      <c r="K27" s="10">
        <f t="shared" si="1"/>
        <v>0</v>
      </c>
      <c r="L27" s="134"/>
    </row>
    <row r="28" spans="1:12" ht="12.75">
      <c r="A28" s="19">
        <f t="shared" si="3"/>
        <v>42567</v>
      </c>
      <c r="B28" s="20" t="str">
        <f>VLOOKUP(WEEKDAY(A28,1),גיליון1!$A$3:$B$9,2,0)</f>
        <v>Saturday</v>
      </c>
      <c r="C28" s="59"/>
      <c r="D28" s="60"/>
      <c r="E28" s="61"/>
      <c r="F28" s="62"/>
      <c r="G28" s="87">
        <f t="shared" si="2"/>
        <v>0</v>
      </c>
      <c r="H28" s="64"/>
      <c r="I28" s="6">
        <f t="shared" si="0"/>
        <v>0</v>
      </c>
      <c r="J28" s="66"/>
      <c r="K28" s="10">
        <f t="shared" si="1"/>
        <v>0</v>
      </c>
      <c r="L28" s="134"/>
    </row>
    <row r="29" spans="1:12" ht="12.75">
      <c r="A29" s="21">
        <f t="shared" si="3"/>
        <v>42568</v>
      </c>
      <c r="B29" s="18" t="str">
        <f>VLOOKUP(WEEKDAY(A29,1),גיליון1!$A$3:$B$9,2,0)</f>
        <v>Sunday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42569</v>
      </c>
      <c r="B30" s="18" t="str">
        <f>VLOOKUP(WEEKDAY(A30,1),גיליון1!$A$3:$B$9,2,0)</f>
        <v>Monday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42570</v>
      </c>
      <c r="B31" s="18" t="str">
        <f>VLOOKUP(WEEKDAY(A31,1),גיליון1!$A$3:$B$9,2,0)</f>
        <v>Tuesday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21">
        <f t="shared" si="3"/>
        <v>42571</v>
      </c>
      <c r="B32" s="18" t="str">
        <f>VLOOKUP(WEEKDAY(A32,1),גיליון1!$A$3:$B$9,2,0)</f>
        <v>Wednesday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42572</v>
      </c>
      <c r="B33" s="18" t="str">
        <f>VLOOKUP(WEEKDAY(A33,1),גיליון1!$A$3:$B$9,2,0)</f>
        <v>Thursday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19">
        <f t="shared" si="3"/>
        <v>42573</v>
      </c>
      <c r="B34" s="20" t="str">
        <f>VLOOKUP(WEEKDAY(A34,1),גיליון1!$A$3:$B$9,2,0)</f>
        <v>Friday</v>
      </c>
      <c r="C34" s="59"/>
      <c r="D34" s="60"/>
      <c r="E34" s="61"/>
      <c r="F34" s="62"/>
      <c r="G34" s="87">
        <f t="shared" si="2"/>
        <v>0</v>
      </c>
      <c r="H34" s="64"/>
      <c r="I34" s="6">
        <f t="shared" si="0"/>
        <v>0</v>
      </c>
      <c r="J34" s="66"/>
      <c r="K34" s="10">
        <f t="shared" si="1"/>
        <v>0</v>
      </c>
      <c r="L34" s="134"/>
    </row>
    <row r="35" spans="1:12" ht="12.75">
      <c r="A35" s="19">
        <f t="shared" si="3"/>
        <v>42574</v>
      </c>
      <c r="B35" s="20" t="str">
        <f>VLOOKUP(WEEKDAY(A35,1),גיליון1!$A$3:$B$9,2,0)</f>
        <v>Saturday</v>
      </c>
      <c r="C35" s="59"/>
      <c r="D35" s="60"/>
      <c r="E35" s="61"/>
      <c r="F35" s="62"/>
      <c r="G35" s="87">
        <f t="shared" si="2"/>
        <v>0</v>
      </c>
      <c r="H35" s="64"/>
      <c r="I35" s="6">
        <f t="shared" si="0"/>
        <v>0</v>
      </c>
      <c r="J35" s="66"/>
      <c r="K35" s="10">
        <f t="shared" si="1"/>
        <v>0</v>
      </c>
      <c r="L35" s="134"/>
    </row>
    <row r="36" spans="1:12" ht="12.75">
      <c r="A36" s="21">
        <f t="shared" si="3"/>
        <v>42575</v>
      </c>
      <c r="B36" s="18" t="str">
        <f>VLOOKUP(WEEKDAY(A36,1),גיליון1!$A$3:$B$9,2,0)</f>
        <v>Sunday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/>
    </row>
    <row r="37" spans="1:12" ht="12.75">
      <c r="A37" s="21">
        <f t="shared" si="3"/>
        <v>42576</v>
      </c>
      <c r="B37" s="18" t="str">
        <f>VLOOKUP(WEEKDAY(A37,1),גיליון1!$A$3:$B$9,2,0)</f>
        <v>Monday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21">
        <f t="shared" si="3"/>
        <v>42577</v>
      </c>
      <c r="B38" s="18" t="str">
        <f>VLOOKUP(WEEKDAY(A38,1),גיליון1!$A$3:$B$9,2,0)</f>
        <v>Tuesday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21">
        <f t="shared" si="3"/>
        <v>42578</v>
      </c>
      <c r="B39" s="18" t="str">
        <f>VLOOKUP(WEEKDAY(A39,1),גיליון1!$A$3:$B$9,2,0)</f>
        <v>Wednesday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42579</v>
      </c>
      <c r="B40" s="18" t="str">
        <f>VLOOKUP(WEEKDAY(A40,1),גיליון1!$A$3:$B$9,2,0)</f>
        <v>Thursday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19">
        <f t="shared" si="3"/>
        <v>42580</v>
      </c>
      <c r="B41" s="20" t="str">
        <f>VLOOKUP(WEEKDAY(A41,1),גיליון1!$A$3:$B$9,2,0)</f>
        <v>Friday</v>
      </c>
      <c r="C41" s="59"/>
      <c r="D41" s="60"/>
      <c r="E41" s="61"/>
      <c r="F41" s="62"/>
      <c r="G41" s="87">
        <f t="shared" si="2"/>
        <v>0</v>
      </c>
      <c r="H41" s="64"/>
      <c r="I41" s="6">
        <f t="shared" si="0"/>
        <v>0</v>
      </c>
      <c r="J41" s="66"/>
      <c r="K41" s="10">
        <f t="shared" si="1"/>
        <v>0</v>
      </c>
      <c r="L41" s="134"/>
    </row>
    <row r="42" spans="1:12" ht="12.75">
      <c r="A42" s="19">
        <f t="shared" si="3"/>
        <v>42581</v>
      </c>
      <c r="B42" s="20" t="str">
        <f>VLOOKUP(WEEKDAY(A42,1),גיליון1!$A$3:$B$9,2,0)</f>
        <v>Saturday</v>
      </c>
      <c r="C42" s="59"/>
      <c r="D42" s="60"/>
      <c r="E42" s="61"/>
      <c r="F42" s="62"/>
      <c r="G42" s="87">
        <f t="shared" si="2"/>
        <v>0</v>
      </c>
      <c r="H42" s="64"/>
      <c r="I42" s="6">
        <f t="shared" si="0"/>
        <v>0</v>
      </c>
      <c r="J42" s="66"/>
      <c r="K42" s="10">
        <f t="shared" si="1"/>
        <v>0</v>
      </c>
      <c r="L42" s="134"/>
    </row>
    <row r="43" spans="1:12" ht="13.5" thickBot="1">
      <c r="A43" s="21">
        <f t="shared" si="3"/>
        <v>42582</v>
      </c>
      <c r="B43" s="18" t="str">
        <f>VLOOKUP(WEEKDAY(A43,1),גיליון1!$A$3:$B$9,2,0)</f>
        <v>Sunday</v>
      </c>
      <c r="C43" s="59"/>
      <c r="D43" s="60"/>
      <c r="E43" s="61"/>
      <c r="F43" s="62"/>
      <c r="G43" s="88">
        <f t="shared" si="2"/>
        <v>0</v>
      </c>
      <c r="H43" s="64"/>
      <c r="I43" s="7">
        <f t="shared" si="0"/>
        <v>0</v>
      </c>
      <c r="J43" s="66"/>
      <c r="K43" s="11">
        <f t="shared" si="1"/>
        <v>0</v>
      </c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9">
      <selection activeCell="D40" sqref="D40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28125" style="22" customWidth="1"/>
    <col min="10" max="10" width="11.57421875" style="22" customWidth="1"/>
    <col min="11" max="11" width="7.28125" style="22" customWidth="1"/>
    <col min="12" max="12" width="11.57421875" style="22" customWidth="1"/>
    <col min="13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42583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42583</v>
      </c>
      <c r="B13" s="18" t="str">
        <f>VLOOKUP(WEEKDAY(A13,1),גיליון1!$A$3:$B$9,2,0)</f>
        <v>Monday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3">+H13+G13</f>
        <v>0</v>
      </c>
      <c r="J13" s="65"/>
      <c r="K13" s="9">
        <f aca="true" t="shared" si="1" ref="K13:K43">+J13+I13</f>
        <v>0</v>
      </c>
      <c r="L13" s="133"/>
      <c r="N13" s="106"/>
    </row>
    <row r="14" spans="1:12" ht="12.75">
      <c r="A14" s="21">
        <f>+A13+1</f>
        <v>42584</v>
      </c>
      <c r="B14" s="18" t="str">
        <f>VLOOKUP(WEEKDAY(A14,1),גיליון1!$A$3:$B$9,2,0)</f>
        <v>Tuesday</v>
      </c>
      <c r="C14" s="59"/>
      <c r="D14" s="60"/>
      <c r="E14" s="61"/>
      <c r="F14" s="62"/>
      <c r="G14" s="88">
        <f aca="true" t="shared" si="2" ref="G14:G43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3"/>
    </row>
    <row r="15" spans="1:12" ht="12.75">
      <c r="A15" s="21">
        <f aca="true" t="shared" si="3" ref="A15:A43">+A14+1</f>
        <v>42585</v>
      </c>
      <c r="B15" s="18" t="str">
        <f>VLOOKUP(WEEKDAY(A15,1),גיליון1!$A$3:$B$9,2,0)</f>
        <v>Wednesday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42586</v>
      </c>
      <c r="B16" s="18" t="str">
        <f>VLOOKUP(WEEKDAY(A16,1),גיליון1!$A$3:$B$9,2,0)</f>
        <v>Thursday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19">
        <f t="shared" si="3"/>
        <v>42587</v>
      </c>
      <c r="B17" s="20" t="str">
        <f>VLOOKUP(WEEKDAY(A17,1),גיליון1!$A$3:$B$9,2,0)</f>
        <v>Friday</v>
      </c>
      <c r="C17" s="59"/>
      <c r="D17" s="60"/>
      <c r="E17" s="61"/>
      <c r="F17" s="62"/>
      <c r="G17" s="87">
        <f t="shared" si="2"/>
        <v>0</v>
      </c>
      <c r="H17" s="64"/>
      <c r="I17" s="6">
        <f t="shared" si="0"/>
        <v>0</v>
      </c>
      <c r="J17" s="66"/>
      <c r="K17" s="10">
        <f t="shared" si="1"/>
        <v>0</v>
      </c>
      <c r="L17" s="134"/>
    </row>
    <row r="18" spans="1:12" ht="12.75">
      <c r="A18" s="19">
        <f t="shared" si="3"/>
        <v>42588</v>
      </c>
      <c r="B18" s="20" t="str">
        <f>VLOOKUP(WEEKDAY(A18,1),גיליון1!$A$3:$B$9,2,0)</f>
        <v>Saturday</v>
      </c>
      <c r="C18" s="59"/>
      <c r="D18" s="60"/>
      <c r="E18" s="61"/>
      <c r="F18" s="62"/>
      <c r="G18" s="87">
        <f t="shared" si="2"/>
        <v>0</v>
      </c>
      <c r="H18" s="64"/>
      <c r="I18" s="6">
        <f t="shared" si="0"/>
        <v>0</v>
      </c>
      <c r="J18" s="66"/>
      <c r="K18" s="10">
        <f t="shared" si="1"/>
        <v>0</v>
      </c>
      <c r="L18" s="134"/>
    </row>
    <row r="19" spans="1:12" ht="12.75">
      <c r="A19" s="21">
        <f t="shared" si="3"/>
        <v>42589</v>
      </c>
      <c r="B19" s="18" t="str">
        <f>VLOOKUP(WEEKDAY(A19,1),גיליון1!$A$3:$B$9,2,0)</f>
        <v>Sunday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21">
        <f t="shared" si="3"/>
        <v>42590</v>
      </c>
      <c r="B20" s="18" t="str">
        <f>VLOOKUP(WEEKDAY(A20,1),גיליון1!$A$3:$B$9,2,0)</f>
        <v>Monday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/>
    </row>
    <row r="21" spans="1:12" ht="12.75">
      <c r="A21" s="21">
        <f t="shared" si="3"/>
        <v>42591</v>
      </c>
      <c r="B21" s="18" t="str">
        <f>VLOOKUP(WEEKDAY(A21,1),גיליון1!$A$3:$B$9,2,0)</f>
        <v>Tuesday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/>
    </row>
    <row r="22" spans="1:12" ht="12.75">
      <c r="A22" s="21">
        <f t="shared" si="3"/>
        <v>42592</v>
      </c>
      <c r="B22" s="18" t="str">
        <f>VLOOKUP(WEEKDAY(A22,1),גיליון1!$A$3:$B$9,2,0)</f>
        <v>Wednesday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/>
    </row>
    <row r="23" spans="1:12" ht="12.75">
      <c r="A23" s="21">
        <f t="shared" si="3"/>
        <v>42593</v>
      </c>
      <c r="B23" s="18" t="str">
        <f>VLOOKUP(WEEKDAY(A23,1),גיליון1!$A$3:$B$9,2,0)</f>
        <v>Thursday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19">
        <f t="shared" si="3"/>
        <v>42594</v>
      </c>
      <c r="B24" s="20" t="str">
        <f>VLOOKUP(WEEKDAY(A24,1),גיליון1!$A$3:$B$9,2,0)</f>
        <v>Friday</v>
      </c>
      <c r="C24" s="59"/>
      <c r="D24" s="60"/>
      <c r="E24" s="61"/>
      <c r="F24" s="62"/>
      <c r="G24" s="87">
        <f t="shared" si="2"/>
        <v>0</v>
      </c>
      <c r="H24" s="64"/>
      <c r="I24" s="6">
        <f t="shared" si="0"/>
        <v>0</v>
      </c>
      <c r="J24" s="66"/>
      <c r="K24" s="10">
        <f t="shared" si="1"/>
        <v>0</v>
      </c>
      <c r="L24" s="134"/>
    </row>
    <row r="25" spans="1:12" ht="12.75">
      <c r="A25" s="19">
        <f t="shared" si="3"/>
        <v>42595</v>
      </c>
      <c r="B25" s="20" t="str">
        <f>VLOOKUP(WEEKDAY(A25,1),גיליון1!$A$3:$B$9,2,0)</f>
        <v>Saturday</v>
      </c>
      <c r="C25" s="59"/>
      <c r="D25" s="60"/>
      <c r="E25" s="61"/>
      <c r="F25" s="62"/>
      <c r="G25" s="87">
        <f t="shared" si="2"/>
        <v>0</v>
      </c>
      <c r="H25" s="64"/>
      <c r="I25" s="6">
        <f t="shared" si="0"/>
        <v>0</v>
      </c>
      <c r="J25" s="66"/>
      <c r="K25" s="10">
        <f t="shared" si="1"/>
        <v>0</v>
      </c>
      <c r="L25" s="134"/>
    </row>
    <row r="26" spans="1:12" ht="12.75">
      <c r="A26" s="21">
        <f t="shared" si="3"/>
        <v>42596</v>
      </c>
      <c r="B26" s="18" t="str">
        <f>VLOOKUP(WEEKDAY(A26,1),גיליון1!$A$3:$B$9,2,0)</f>
        <v>Sunday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5" t="s">
        <v>40</v>
      </c>
    </row>
    <row r="27" spans="1:12" ht="12.75">
      <c r="A27" s="21">
        <f t="shared" si="3"/>
        <v>42597</v>
      </c>
      <c r="B27" s="18" t="str">
        <f>VLOOKUP(WEEKDAY(A27,1),גיליון1!$A$3:$B$9,2,0)</f>
        <v>Monday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42598</v>
      </c>
      <c r="B28" s="18" t="str">
        <f>VLOOKUP(WEEKDAY(A28,1),גיליון1!$A$3:$B$9,2,0)</f>
        <v>Tuesday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21">
        <f t="shared" si="3"/>
        <v>42599</v>
      </c>
      <c r="B29" s="18" t="str">
        <f>VLOOKUP(WEEKDAY(A29,1),גיליון1!$A$3:$B$9,2,0)</f>
        <v>Wednesday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42600</v>
      </c>
      <c r="B30" s="18" t="str">
        <f>VLOOKUP(WEEKDAY(A30,1),גיליון1!$A$3:$B$9,2,0)</f>
        <v>Thursday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19">
        <f t="shared" si="3"/>
        <v>42601</v>
      </c>
      <c r="B31" s="20" t="str">
        <f>VLOOKUP(WEEKDAY(A31,1),גיליון1!$A$3:$B$9,2,0)</f>
        <v>Friday</v>
      </c>
      <c r="C31" s="59"/>
      <c r="D31" s="60"/>
      <c r="E31" s="61"/>
      <c r="F31" s="62"/>
      <c r="G31" s="87">
        <f t="shared" si="2"/>
        <v>0</v>
      </c>
      <c r="H31" s="64"/>
      <c r="I31" s="6">
        <f t="shared" si="0"/>
        <v>0</v>
      </c>
      <c r="J31" s="66"/>
      <c r="K31" s="10">
        <f t="shared" si="1"/>
        <v>0</v>
      </c>
      <c r="L31" s="134"/>
    </row>
    <row r="32" spans="1:12" ht="12.75">
      <c r="A32" s="19">
        <f t="shared" si="3"/>
        <v>42602</v>
      </c>
      <c r="B32" s="20" t="str">
        <f>VLOOKUP(WEEKDAY(A32,1),גיליון1!$A$3:$B$9,2,0)</f>
        <v>Saturday</v>
      </c>
      <c r="C32" s="59"/>
      <c r="D32" s="60"/>
      <c r="E32" s="61"/>
      <c r="F32" s="62"/>
      <c r="G32" s="87">
        <f t="shared" si="2"/>
        <v>0</v>
      </c>
      <c r="H32" s="64"/>
      <c r="I32" s="6">
        <f t="shared" si="0"/>
        <v>0</v>
      </c>
      <c r="J32" s="66"/>
      <c r="K32" s="10">
        <f t="shared" si="1"/>
        <v>0</v>
      </c>
      <c r="L32" s="134"/>
    </row>
    <row r="33" spans="1:12" ht="12.75">
      <c r="A33" s="21">
        <f t="shared" si="3"/>
        <v>42603</v>
      </c>
      <c r="B33" s="18" t="str">
        <f>VLOOKUP(WEEKDAY(A33,1),גיליון1!$A$3:$B$9,2,0)</f>
        <v>Sunday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5" t="s">
        <v>41</v>
      </c>
    </row>
    <row r="34" spans="1:12" ht="12.75">
      <c r="A34" s="21">
        <f t="shared" si="3"/>
        <v>42604</v>
      </c>
      <c r="B34" s="18" t="str">
        <f>VLOOKUP(WEEKDAY(A34,1),גיליון1!$A$3:$B$9,2,0)</f>
        <v>Monday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5" t="s">
        <v>41</v>
      </c>
    </row>
    <row r="35" spans="1:12" ht="12.75">
      <c r="A35" s="21">
        <f t="shared" si="3"/>
        <v>42605</v>
      </c>
      <c r="B35" s="18" t="str">
        <f>VLOOKUP(WEEKDAY(A35,1),גיליון1!$A$3:$B$9,2,0)</f>
        <v>Tuesday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5" t="s">
        <v>41</v>
      </c>
    </row>
    <row r="36" spans="1:12" ht="12.75">
      <c r="A36" s="21">
        <f t="shared" si="3"/>
        <v>42606</v>
      </c>
      <c r="B36" s="18" t="str">
        <f>VLOOKUP(WEEKDAY(A36,1),גיליון1!$A$3:$B$9,2,0)</f>
        <v>Wednesday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5" t="s">
        <v>41</v>
      </c>
    </row>
    <row r="37" spans="1:12" ht="12.75">
      <c r="A37" s="21">
        <f t="shared" si="3"/>
        <v>42607</v>
      </c>
      <c r="B37" s="18" t="str">
        <f>VLOOKUP(WEEKDAY(A37,1),גיליון1!$A$3:$B$9,2,0)</f>
        <v>Thursday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5" t="s">
        <v>41</v>
      </c>
    </row>
    <row r="38" spans="1:12" ht="12.75">
      <c r="A38" s="19">
        <f t="shared" si="3"/>
        <v>42608</v>
      </c>
      <c r="B38" s="20" t="str">
        <f>VLOOKUP(WEEKDAY(A38,1),גיליון1!$A$3:$B$9,2,0)</f>
        <v>Friday</v>
      </c>
      <c r="C38" s="59"/>
      <c r="D38" s="60"/>
      <c r="E38" s="61"/>
      <c r="F38" s="62"/>
      <c r="G38" s="87">
        <f t="shared" si="2"/>
        <v>0</v>
      </c>
      <c r="H38" s="64"/>
      <c r="I38" s="6">
        <f t="shared" si="0"/>
        <v>0</v>
      </c>
      <c r="J38" s="66"/>
      <c r="K38" s="10">
        <f t="shared" si="1"/>
        <v>0</v>
      </c>
      <c r="L38" s="134"/>
    </row>
    <row r="39" spans="1:12" ht="12.75">
      <c r="A39" s="19">
        <f t="shared" si="3"/>
        <v>42609</v>
      </c>
      <c r="B39" s="20" t="str">
        <f>VLOOKUP(WEEKDAY(A39,1),גיליון1!$A$3:$B$9,2,0)</f>
        <v>Saturday</v>
      </c>
      <c r="C39" s="59"/>
      <c r="D39" s="60"/>
      <c r="E39" s="61"/>
      <c r="F39" s="62"/>
      <c r="G39" s="87">
        <f t="shared" si="2"/>
        <v>0</v>
      </c>
      <c r="H39" s="64"/>
      <c r="I39" s="6">
        <f t="shared" si="0"/>
        <v>0</v>
      </c>
      <c r="J39" s="66"/>
      <c r="K39" s="10">
        <f t="shared" si="1"/>
        <v>0</v>
      </c>
      <c r="L39" s="134"/>
    </row>
    <row r="40" spans="1:12" ht="12.75">
      <c r="A40" s="21">
        <f t="shared" si="3"/>
        <v>42610</v>
      </c>
      <c r="B40" s="18" t="str">
        <f>VLOOKUP(WEEKDAY(A40,1),גיליון1!$A$3:$B$9,2,0)</f>
        <v>Sunday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21">
        <f t="shared" si="3"/>
        <v>42611</v>
      </c>
      <c r="B41" s="18" t="str">
        <f>VLOOKUP(WEEKDAY(A41,1),גיליון1!$A$3:$B$9,2,0)</f>
        <v>Monday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>
        <f t="shared" si="3"/>
        <v>42612</v>
      </c>
      <c r="B42" s="18" t="str">
        <f>VLOOKUP(WEEKDAY(A42,1),גיליון1!$A$3:$B$9,2,0)</f>
        <v>Tuesday</v>
      </c>
      <c r="C42" s="59"/>
      <c r="D42" s="60"/>
      <c r="E42" s="61"/>
      <c r="F42" s="62"/>
      <c r="G42" s="88">
        <f t="shared" si="2"/>
        <v>0</v>
      </c>
      <c r="H42" s="64"/>
      <c r="I42" s="7">
        <f t="shared" si="0"/>
        <v>0</v>
      </c>
      <c r="J42" s="66"/>
      <c r="K42" s="11">
        <f t="shared" si="1"/>
        <v>0</v>
      </c>
      <c r="L42" s="133"/>
    </row>
    <row r="43" spans="1:12" ht="13.5" thickBot="1">
      <c r="A43" s="21">
        <f t="shared" si="3"/>
        <v>42613</v>
      </c>
      <c r="B43" s="18" t="str">
        <f>VLOOKUP(WEEKDAY(A43,1),גיליון1!$A$3:$B$9,2,0)</f>
        <v>Wednesday</v>
      </c>
      <c r="C43" s="59"/>
      <c r="D43" s="60"/>
      <c r="E43" s="61"/>
      <c r="F43" s="62"/>
      <c r="G43" s="88">
        <f t="shared" si="2"/>
        <v>0</v>
      </c>
      <c r="H43" s="64"/>
      <c r="I43" s="7">
        <f t="shared" si="0"/>
        <v>0</v>
      </c>
      <c r="J43" s="66"/>
      <c r="K43" s="11">
        <f t="shared" si="1"/>
        <v>0</v>
      </c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3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2812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42614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42614</v>
      </c>
      <c r="B13" s="18" t="str">
        <f>VLOOKUP(WEEKDAY(A13,1),גיליון1!$A$3:$B$9,2,0)</f>
        <v>Thursday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2">+H13+G13</f>
        <v>0</v>
      </c>
      <c r="J13" s="65"/>
      <c r="K13" s="9">
        <f aca="true" t="shared" si="1" ref="K13:K42">+J13+I13</f>
        <v>0</v>
      </c>
      <c r="L13" s="133"/>
      <c r="N13" s="106"/>
    </row>
    <row r="14" spans="1:12" ht="12.75">
      <c r="A14" s="19">
        <f>+A13+1</f>
        <v>42615</v>
      </c>
      <c r="B14" s="20" t="str">
        <f>VLOOKUP(WEEKDAY(A14,1),גיליון1!$A$3:$B$9,2,0)</f>
        <v>Friday</v>
      </c>
      <c r="C14" s="59"/>
      <c r="D14" s="60"/>
      <c r="E14" s="61"/>
      <c r="F14" s="62"/>
      <c r="G14" s="87">
        <f aca="true" t="shared" si="2" ref="G14:G42">SUM(C14:F14)</f>
        <v>0</v>
      </c>
      <c r="H14" s="64"/>
      <c r="I14" s="6">
        <f t="shared" si="0"/>
        <v>0</v>
      </c>
      <c r="J14" s="66"/>
      <c r="K14" s="10">
        <f t="shared" si="1"/>
        <v>0</v>
      </c>
      <c r="L14" s="134"/>
    </row>
    <row r="15" spans="1:12" ht="12.75">
      <c r="A15" s="19">
        <f aca="true" t="shared" si="3" ref="A15:A42">+A14+1</f>
        <v>42616</v>
      </c>
      <c r="B15" s="20" t="str">
        <f>VLOOKUP(WEEKDAY(A15,1),גיליון1!$A$3:$B$9,2,0)</f>
        <v>Saturday</v>
      </c>
      <c r="C15" s="59"/>
      <c r="D15" s="60"/>
      <c r="E15" s="61"/>
      <c r="F15" s="62"/>
      <c r="G15" s="87">
        <f t="shared" si="2"/>
        <v>0</v>
      </c>
      <c r="H15" s="64"/>
      <c r="I15" s="6">
        <f t="shared" si="0"/>
        <v>0</v>
      </c>
      <c r="J15" s="66"/>
      <c r="K15" s="10">
        <f t="shared" si="1"/>
        <v>0</v>
      </c>
      <c r="L15" s="134"/>
    </row>
    <row r="16" spans="1:12" ht="12.75">
      <c r="A16" s="21">
        <f t="shared" si="3"/>
        <v>42617</v>
      </c>
      <c r="B16" s="18" t="str">
        <f>VLOOKUP(WEEKDAY(A16,1),גיליון1!$A$3:$B$9,2,0)</f>
        <v>Sunday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21">
        <f t="shared" si="3"/>
        <v>42618</v>
      </c>
      <c r="B17" s="18" t="str">
        <f>VLOOKUP(WEEKDAY(A17,1),גיליון1!$A$3:$B$9,2,0)</f>
        <v>Monday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/>
    </row>
    <row r="18" spans="1:12" ht="12.75">
      <c r="A18" s="21">
        <f t="shared" si="3"/>
        <v>42619</v>
      </c>
      <c r="B18" s="18" t="str">
        <f>VLOOKUP(WEEKDAY(A18,1),גיליון1!$A$3:$B$9,2,0)</f>
        <v>Tuesday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42620</v>
      </c>
      <c r="B19" s="18" t="str">
        <f>VLOOKUP(WEEKDAY(A19,1),גיליון1!$A$3:$B$9,2,0)</f>
        <v>Wednesday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21">
        <f t="shared" si="3"/>
        <v>42621</v>
      </c>
      <c r="B20" s="18" t="str">
        <f>VLOOKUP(WEEKDAY(A20,1),גיליון1!$A$3:$B$9,2,0)</f>
        <v>Thursday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/>
    </row>
    <row r="21" spans="1:12" ht="12.75">
      <c r="A21" s="19">
        <f t="shared" si="3"/>
        <v>42622</v>
      </c>
      <c r="B21" s="20" t="str">
        <f>VLOOKUP(WEEKDAY(A21,1),גיליון1!$A$3:$B$9,2,0)</f>
        <v>Friday</v>
      </c>
      <c r="C21" s="59"/>
      <c r="D21" s="60"/>
      <c r="E21" s="61"/>
      <c r="F21" s="62"/>
      <c r="G21" s="87">
        <f t="shared" si="2"/>
        <v>0</v>
      </c>
      <c r="H21" s="64"/>
      <c r="I21" s="6">
        <f t="shared" si="0"/>
        <v>0</v>
      </c>
      <c r="J21" s="66"/>
      <c r="K21" s="10">
        <f t="shared" si="1"/>
        <v>0</v>
      </c>
      <c r="L21" s="134"/>
    </row>
    <row r="22" spans="1:12" ht="12.75">
      <c r="A22" s="19">
        <f t="shared" si="3"/>
        <v>42623</v>
      </c>
      <c r="B22" s="20" t="str">
        <f>VLOOKUP(WEEKDAY(A22,1),גיליון1!$A$3:$B$9,2,0)</f>
        <v>Saturday</v>
      </c>
      <c r="C22" s="59"/>
      <c r="D22" s="60"/>
      <c r="E22" s="61"/>
      <c r="F22" s="62"/>
      <c r="G22" s="87">
        <f t="shared" si="2"/>
        <v>0</v>
      </c>
      <c r="H22" s="64"/>
      <c r="I22" s="6">
        <f t="shared" si="0"/>
        <v>0</v>
      </c>
      <c r="J22" s="66"/>
      <c r="K22" s="10">
        <f t="shared" si="1"/>
        <v>0</v>
      </c>
      <c r="L22" s="134"/>
    </row>
    <row r="23" spans="1:12" ht="12.75">
      <c r="A23" s="21">
        <f t="shared" si="3"/>
        <v>42624</v>
      </c>
      <c r="B23" s="18" t="str">
        <f>VLOOKUP(WEEKDAY(A23,1),גיליון1!$A$3:$B$9,2,0)</f>
        <v>Sunday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21">
        <f t="shared" si="3"/>
        <v>42625</v>
      </c>
      <c r="B24" s="18" t="str">
        <f>VLOOKUP(WEEKDAY(A24,1),גיליון1!$A$3:$B$9,2,0)</f>
        <v>Monday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3"/>
    </row>
    <row r="25" spans="1:12" ht="12.75">
      <c r="A25" s="21">
        <f t="shared" si="3"/>
        <v>42626</v>
      </c>
      <c r="B25" s="18" t="str">
        <f>VLOOKUP(WEEKDAY(A25,1),גיליון1!$A$3:$B$9,2,0)</f>
        <v>Tuesday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/>
    </row>
    <row r="26" spans="1:12" ht="12.75">
      <c r="A26" s="21">
        <f t="shared" si="3"/>
        <v>42627</v>
      </c>
      <c r="B26" s="18" t="str">
        <f>VLOOKUP(WEEKDAY(A26,1),גיליון1!$A$3:$B$9,2,0)</f>
        <v>Wednesday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21">
        <f t="shared" si="3"/>
        <v>42628</v>
      </c>
      <c r="B27" s="18" t="str">
        <f>VLOOKUP(WEEKDAY(A27,1),גיליון1!$A$3:$B$9,2,0)</f>
        <v>Thursday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19">
        <f t="shared" si="3"/>
        <v>42629</v>
      </c>
      <c r="B28" s="20" t="str">
        <f>VLOOKUP(WEEKDAY(A28,1),גיליון1!$A$3:$B$9,2,0)</f>
        <v>Friday</v>
      </c>
      <c r="C28" s="59"/>
      <c r="D28" s="60"/>
      <c r="E28" s="61"/>
      <c r="F28" s="62"/>
      <c r="G28" s="87">
        <f t="shared" si="2"/>
        <v>0</v>
      </c>
      <c r="H28" s="64"/>
      <c r="I28" s="6">
        <f t="shared" si="0"/>
        <v>0</v>
      </c>
      <c r="J28" s="66"/>
      <c r="K28" s="10">
        <f t="shared" si="1"/>
        <v>0</v>
      </c>
      <c r="L28" s="134"/>
    </row>
    <row r="29" spans="1:12" ht="12.75">
      <c r="A29" s="19">
        <f t="shared" si="3"/>
        <v>42630</v>
      </c>
      <c r="B29" s="20" t="str">
        <f>VLOOKUP(WEEKDAY(A29,1),גיליון1!$A$3:$B$9,2,0)</f>
        <v>Saturday</v>
      </c>
      <c r="C29" s="59"/>
      <c r="D29" s="60"/>
      <c r="E29" s="61"/>
      <c r="F29" s="62"/>
      <c r="G29" s="87">
        <f t="shared" si="2"/>
        <v>0</v>
      </c>
      <c r="H29" s="64"/>
      <c r="I29" s="6">
        <f t="shared" si="0"/>
        <v>0</v>
      </c>
      <c r="J29" s="66"/>
      <c r="K29" s="10">
        <f t="shared" si="1"/>
        <v>0</v>
      </c>
      <c r="L29" s="134"/>
    </row>
    <row r="30" spans="1:12" ht="12.75">
      <c r="A30" s="21">
        <f t="shared" si="3"/>
        <v>42631</v>
      </c>
      <c r="B30" s="18" t="str">
        <f>VLOOKUP(WEEKDAY(A30,1),גיליון1!$A$3:$B$9,2,0)</f>
        <v>Sunday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42632</v>
      </c>
      <c r="B31" s="18" t="str">
        <f>VLOOKUP(WEEKDAY(A31,1),גיליון1!$A$3:$B$9,2,0)</f>
        <v>Monday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21">
        <f t="shared" si="3"/>
        <v>42633</v>
      </c>
      <c r="B32" s="18" t="str">
        <f>VLOOKUP(WEEKDAY(A32,1),גיליון1!$A$3:$B$9,2,0)</f>
        <v>Tuesday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42634</v>
      </c>
      <c r="B33" s="18" t="str">
        <f>VLOOKUP(WEEKDAY(A33,1),גיליון1!$A$3:$B$9,2,0)</f>
        <v>Wednesday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21">
        <f t="shared" si="3"/>
        <v>42635</v>
      </c>
      <c r="B34" s="18" t="str">
        <f>VLOOKUP(WEEKDAY(A34,1),גיליון1!$A$3:$B$9,2,0)</f>
        <v>Thursday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19">
        <f t="shared" si="3"/>
        <v>42636</v>
      </c>
      <c r="B35" s="20" t="str">
        <f>VLOOKUP(WEEKDAY(A35,1),גיליון1!$A$3:$B$9,2,0)</f>
        <v>Friday</v>
      </c>
      <c r="C35" s="59"/>
      <c r="D35" s="60"/>
      <c r="E35" s="61"/>
      <c r="F35" s="62"/>
      <c r="G35" s="87">
        <f t="shared" si="2"/>
        <v>0</v>
      </c>
      <c r="H35" s="64"/>
      <c r="I35" s="6">
        <f t="shared" si="0"/>
        <v>0</v>
      </c>
      <c r="J35" s="66"/>
      <c r="K35" s="10">
        <f t="shared" si="1"/>
        <v>0</v>
      </c>
      <c r="L35" s="134"/>
    </row>
    <row r="36" spans="1:12" ht="12.75">
      <c r="A36" s="19">
        <f t="shared" si="3"/>
        <v>42637</v>
      </c>
      <c r="B36" s="20" t="str">
        <f>VLOOKUP(WEEKDAY(A36,1),גיליון1!$A$3:$B$9,2,0)</f>
        <v>Saturday</v>
      </c>
      <c r="C36" s="59"/>
      <c r="D36" s="60"/>
      <c r="E36" s="61"/>
      <c r="F36" s="62"/>
      <c r="G36" s="87">
        <f t="shared" si="2"/>
        <v>0</v>
      </c>
      <c r="H36" s="64"/>
      <c r="I36" s="6">
        <f t="shared" si="0"/>
        <v>0</v>
      </c>
      <c r="J36" s="66"/>
      <c r="K36" s="10">
        <f t="shared" si="1"/>
        <v>0</v>
      </c>
      <c r="L36" s="134"/>
    </row>
    <row r="37" spans="1:12" ht="12.75">
      <c r="A37" s="21">
        <f t="shared" si="3"/>
        <v>42638</v>
      </c>
      <c r="B37" s="18" t="str">
        <f>VLOOKUP(WEEKDAY(A37,1),גיליון1!$A$3:$B$9,2,0)</f>
        <v>Sunday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21">
        <f t="shared" si="3"/>
        <v>42639</v>
      </c>
      <c r="B38" s="18" t="str">
        <f>VLOOKUP(WEEKDAY(A38,1),גיליון1!$A$3:$B$9,2,0)</f>
        <v>Monday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21">
        <f t="shared" si="3"/>
        <v>42640</v>
      </c>
      <c r="B39" s="18" t="str">
        <f>VLOOKUP(WEEKDAY(A39,1),גיליון1!$A$3:$B$9,2,0)</f>
        <v>Tuesday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42641</v>
      </c>
      <c r="B40" s="18" t="str">
        <f>VLOOKUP(WEEKDAY(A40,1),גיליון1!$A$3:$B$9,2,0)</f>
        <v>Wednesday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21">
        <f t="shared" si="3"/>
        <v>42642</v>
      </c>
      <c r="B41" s="18" t="str">
        <f>VLOOKUP(WEEKDAY(A41,1),גיליון1!$A$3:$B$9,2,0)</f>
        <v>Thursday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19">
        <f t="shared" si="3"/>
        <v>42643</v>
      </c>
      <c r="B42" s="20" t="str">
        <f>VLOOKUP(WEEKDAY(A42,1),גיליון1!$A$3:$B$9,2,0)</f>
        <v>Friday</v>
      </c>
      <c r="C42" s="59"/>
      <c r="D42" s="60"/>
      <c r="E42" s="61"/>
      <c r="F42" s="62"/>
      <c r="G42" s="87">
        <f t="shared" si="2"/>
        <v>0</v>
      </c>
      <c r="H42" s="64"/>
      <c r="I42" s="6">
        <f t="shared" si="0"/>
        <v>0</v>
      </c>
      <c r="J42" s="66"/>
      <c r="K42" s="10">
        <f t="shared" si="1"/>
        <v>0</v>
      </c>
      <c r="L42" s="134"/>
    </row>
    <row r="43" spans="1:12" ht="13.5" thickBot="1">
      <c r="A43" s="19"/>
      <c r="B43" s="20"/>
      <c r="C43" s="108"/>
      <c r="D43" s="109"/>
      <c r="E43" s="110"/>
      <c r="F43" s="111"/>
      <c r="G43" s="87"/>
      <c r="H43" s="112"/>
      <c r="I43" s="6"/>
      <c r="J43" s="113"/>
      <c r="K43" s="10"/>
      <c r="L43" s="134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3.00390625" style="22" customWidth="1"/>
    <col min="2" max="2" width="19.281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14062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v>42278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42278</v>
      </c>
      <c r="B13" s="18" t="str">
        <f>VLOOKUP(WEEKDAY(A13,1),גיליון1!$A$3:$B$9,2,0)</f>
        <v>Thursday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3">+H13+G13</f>
        <v>0</v>
      </c>
      <c r="J13" s="65"/>
      <c r="K13" s="9">
        <f aca="true" t="shared" si="1" ref="K13:K43">+J13+I13</f>
        <v>0</v>
      </c>
      <c r="L13" s="133" t="s">
        <v>30</v>
      </c>
      <c r="N13" s="106"/>
    </row>
    <row r="14" spans="1:12" ht="12.75">
      <c r="A14" s="19">
        <f>+A13+1</f>
        <v>42279</v>
      </c>
      <c r="B14" s="20" t="str">
        <f>VLOOKUP(WEEKDAY(A14,1),גיליון1!$A$3:$B$9,2,0)</f>
        <v>Friday</v>
      </c>
      <c r="C14" s="59"/>
      <c r="D14" s="60"/>
      <c r="E14" s="61"/>
      <c r="F14" s="62"/>
      <c r="G14" s="87">
        <f aca="true" t="shared" si="2" ref="G14:G43">SUM(C14:F14)</f>
        <v>0</v>
      </c>
      <c r="H14" s="64"/>
      <c r="I14" s="6">
        <f t="shared" si="0"/>
        <v>0</v>
      </c>
      <c r="J14" s="66"/>
      <c r="K14" s="10">
        <f t="shared" si="1"/>
        <v>0</v>
      </c>
      <c r="L14" s="134" t="s">
        <v>30</v>
      </c>
    </row>
    <row r="15" spans="1:12" ht="12.75">
      <c r="A15" s="19">
        <f aca="true" t="shared" si="3" ref="A15:A42">+A14+1</f>
        <v>42280</v>
      </c>
      <c r="B15" s="20" t="str">
        <f>VLOOKUP(WEEKDAY(A15,1),גיליון1!$A$3:$B$9,2,0)</f>
        <v>Saturday</v>
      </c>
      <c r="C15" s="59"/>
      <c r="D15" s="60"/>
      <c r="E15" s="61"/>
      <c r="F15" s="62"/>
      <c r="G15" s="87">
        <f t="shared" si="2"/>
        <v>0</v>
      </c>
      <c r="H15" s="64"/>
      <c r="I15" s="6">
        <f t="shared" si="0"/>
        <v>0</v>
      </c>
      <c r="J15" s="66"/>
      <c r="K15" s="10">
        <f t="shared" si="1"/>
        <v>0</v>
      </c>
      <c r="L15" s="134" t="s">
        <v>30</v>
      </c>
    </row>
    <row r="16" spans="1:12" ht="12.75">
      <c r="A16" s="21">
        <f t="shared" si="3"/>
        <v>42281</v>
      </c>
      <c r="B16" s="18" t="str">
        <f>VLOOKUP(WEEKDAY(A16,1),גיליון1!$A$3:$B$9,2,0)</f>
        <v>Sunday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5" t="s">
        <v>64</v>
      </c>
    </row>
    <row r="17" spans="1:12" ht="12.75">
      <c r="A17" s="21">
        <f t="shared" si="3"/>
        <v>42282</v>
      </c>
      <c r="B17" s="18" t="str">
        <f>VLOOKUP(WEEKDAY(A17,1),גיליון1!$A$3:$B$9,2,0)</f>
        <v>Monday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 t="s">
        <v>30</v>
      </c>
    </row>
    <row r="18" spans="1:12" ht="12.75">
      <c r="A18" s="21">
        <f t="shared" si="3"/>
        <v>42283</v>
      </c>
      <c r="B18" s="18" t="str">
        <f>VLOOKUP(WEEKDAY(A18,1),גיליון1!$A$3:$B$9,2,0)</f>
        <v>Tuesday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42284</v>
      </c>
      <c r="B19" s="18" t="str">
        <f>VLOOKUP(WEEKDAY(A19,1),גיליון1!$A$3:$B$9,2,0)</f>
        <v>Wednesday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21">
        <f t="shared" si="3"/>
        <v>42285</v>
      </c>
      <c r="B20" s="18" t="str">
        <f>VLOOKUP(WEEKDAY(A20,1),גיליון1!$A$3:$B$9,2,0)</f>
        <v>Thursday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5"/>
    </row>
    <row r="21" spans="1:12" ht="12.75">
      <c r="A21" s="19">
        <f t="shared" si="3"/>
        <v>42286</v>
      </c>
      <c r="B21" s="20" t="str">
        <f>VLOOKUP(WEEKDAY(A21,1),גיליון1!$A$3:$B$9,2,0)</f>
        <v>Friday</v>
      </c>
      <c r="C21" s="59"/>
      <c r="D21" s="60"/>
      <c r="E21" s="61"/>
      <c r="F21" s="62"/>
      <c r="G21" s="87">
        <f t="shared" si="2"/>
        <v>0</v>
      </c>
      <c r="H21" s="64"/>
      <c r="I21" s="6">
        <f t="shared" si="0"/>
        <v>0</v>
      </c>
      <c r="J21" s="66"/>
      <c r="K21" s="10">
        <f t="shared" si="1"/>
        <v>0</v>
      </c>
      <c r="L21" s="134"/>
    </row>
    <row r="22" spans="1:12" ht="12.75">
      <c r="A22" s="19">
        <f t="shared" si="3"/>
        <v>42287</v>
      </c>
      <c r="B22" s="20" t="str">
        <f>VLOOKUP(WEEKDAY(A22,1),גיליון1!$A$3:$B$9,2,0)</f>
        <v>Saturday</v>
      </c>
      <c r="C22" s="59"/>
      <c r="D22" s="60"/>
      <c r="E22" s="61"/>
      <c r="F22" s="62"/>
      <c r="G22" s="87">
        <f t="shared" si="2"/>
        <v>0</v>
      </c>
      <c r="H22" s="64"/>
      <c r="I22" s="6">
        <f t="shared" si="0"/>
        <v>0</v>
      </c>
      <c r="J22" s="66"/>
      <c r="K22" s="10">
        <f t="shared" si="1"/>
        <v>0</v>
      </c>
      <c r="L22" s="134"/>
    </row>
    <row r="23" spans="1:12" ht="12.75">
      <c r="A23" s="21">
        <f t="shared" si="3"/>
        <v>42288</v>
      </c>
      <c r="B23" s="18" t="str">
        <f>VLOOKUP(WEEKDAY(A23,1),גיליון1!$A$3:$B$9,2,0)</f>
        <v>Sunday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21">
        <f t="shared" si="3"/>
        <v>42289</v>
      </c>
      <c r="B24" s="18" t="str">
        <f>VLOOKUP(WEEKDAY(A24,1),גיליון1!$A$3:$B$9,2,0)</f>
        <v>Monday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3"/>
    </row>
    <row r="25" spans="1:12" ht="12.75">
      <c r="A25" s="21">
        <f t="shared" si="3"/>
        <v>42290</v>
      </c>
      <c r="B25" s="18" t="str">
        <f>VLOOKUP(WEEKDAY(A25,1),גיליון1!$A$3:$B$9,2,0)</f>
        <v>Tuesday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5"/>
    </row>
    <row r="26" spans="1:12" ht="12.75">
      <c r="A26" s="21">
        <f t="shared" si="3"/>
        <v>42291</v>
      </c>
      <c r="B26" s="18" t="str">
        <f>VLOOKUP(WEEKDAY(A26,1),גיליון1!$A$3:$B$9,2,0)</f>
        <v>Wednesday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21">
        <f t="shared" si="3"/>
        <v>42292</v>
      </c>
      <c r="B27" s="18" t="str">
        <f>VLOOKUP(WEEKDAY(A27,1),גיליון1!$A$3:$B$9,2,0)</f>
        <v>Thursday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19">
        <f t="shared" si="3"/>
        <v>42293</v>
      </c>
      <c r="B28" s="20" t="str">
        <f>VLOOKUP(WEEKDAY(A28,1),גיליון1!$A$3:$B$9,2,0)</f>
        <v>Friday</v>
      </c>
      <c r="C28" s="59"/>
      <c r="D28" s="60"/>
      <c r="E28" s="61"/>
      <c r="F28" s="62"/>
      <c r="G28" s="87">
        <f t="shared" si="2"/>
        <v>0</v>
      </c>
      <c r="H28" s="64"/>
      <c r="I28" s="6">
        <f t="shared" si="0"/>
        <v>0</v>
      </c>
      <c r="J28" s="66"/>
      <c r="K28" s="10">
        <f t="shared" si="1"/>
        <v>0</v>
      </c>
      <c r="L28" s="134"/>
    </row>
    <row r="29" spans="1:12" ht="12.75">
      <c r="A29" s="19">
        <f t="shared" si="3"/>
        <v>42294</v>
      </c>
      <c r="B29" s="20" t="str">
        <f>VLOOKUP(WEEKDAY(A29,1),גיליון1!$A$3:$B$9,2,0)</f>
        <v>Saturday</v>
      </c>
      <c r="C29" s="59"/>
      <c r="D29" s="60"/>
      <c r="E29" s="61"/>
      <c r="F29" s="62"/>
      <c r="G29" s="87">
        <f>SUM(C29:F29)</f>
        <v>0</v>
      </c>
      <c r="H29" s="64"/>
      <c r="I29" s="6">
        <f t="shared" si="0"/>
        <v>0</v>
      </c>
      <c r="J29" s="66"/>
      <c r="K29" s="10">
        <f t="shared" si="1"/>
        <v>0</v>
      </c>
      <c r="L29" s="134"/>
    </row>
    <row r="30" spans="1:12" ht="12.75">
      <c r="A30" s="21">
        <f t="shared" si="3"/>
        <v>42295</v>
      </c>
      <c r="B30" s="18" t="str">
        <f>VLOOKUP(WEEKDAY(A30,1),גיליון1!$A$3:$B$9,2,0)</f>
        <v>Sunday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42296</v>
      </c>
      <c r="B31" s="18" t="str">
        <f>VLOOKUP(WEEKDAY(A31,1),גיליון1!$A$3:$B$9,2,0)</f>
        <v>Monday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21">
        <f t="shared" si="3"/>
        <v>42297</v>
      </c>
      <c r="B32" s="18" t="str">
        <f>VLOOKUP(WEEKDAY(A32,1),גיליון1!$A$3:$B$9,2,0)</f>
        <v>Tuesday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42298</v>
      </c>
      <c r="B33" s="18" t="str">
        <f>VLOOKUP(WEEKDAY(A33,1),גיליון1!$A$3:$B$9,2,0)</f>
        <v>Wednesday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21">
        <f t="shared" si="3"/>
        <v>42299</v>
      </c>
      <c r="B34" s="18" t="str">
        <f>VLOOKUP(WEEKDAY(A34,1),גיליון1!$A$3:$B$9,2,0)</f>
        <v>Thursday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19">
        <f t="shared" si="3"/>
        <v>42300</v>
      </c>
      <c r="B35" s="20" t="str">
        <f>VLOOKUP(WEEKDAY(A35,1),גיליון1!$A$3:$B$9,2,0)</f>
        <v>Friday</v>
      </c>
      <c r="C35" s="59"/>
      <c r="D35" s="60"/>
      <c r="E35" s="61"/>
      <c r="F35" s="62"/>
      <c r="G35" s="87">
        <f t="shared" si="2"/>
        <v>0</v>
      </c>
      <c r="H35" s="64"/>
      <c r="I35" s="6">
        <f t="shared" si="0"/>
        <v>0</v>
      </c>
      <c r="J35" s="66"/>
      <c r="K35" s="10">
        <f t="shared" si="1"/>
        <v>0</v>
      </c>
      <c r="L35" s="134"/>
    </row>
    <row r="36" spans="1:12" ht="12.75">
      <c r="A36" s="19">
        <f t="shared" si="3"/>
        <v>42301</v>
      </c>
      <c r="B36" s="20" t="str">
        <f>VLOOKUP(WEEKDAY(A36,1),גיליון1!$A$3:$B$9,2,0)</f>
        <v>Saturday</v>
      </c>
      <c r="C36" s="59"/>
      <c r="D36" s="60"/>
      <c r="E36" s="61"/>
      <c r="F36" s="62"/>
      <c r="G36" s="87">
        <f t="shared" si="2"/>
        <v>0</v>
      </c>
      <c r="H36" s="64"/>
      <c r="I36" s="6">
        <f t="shared" si="0"/>
        <v>0</v>
      </c>
      <c r="J36" s="66"/>
      <c r="K36" s="10">
        <f t="shared" si="1"/>
        <v>0</v>
      </c>
      <c r="L36" s="134"/>
    </row>
    <row r="37" spans="1:12" ht="12.75">
      <c r="A37" s="21">
        <f t="shared" si="3"/>
        <v>42302</v>
      </c>
      <c r="B37" s="18" t="str">
        <f>VLOOKUP(WEEKDAY(A37,1),גיליון1!$A$3:$B$9,2,0)</f>
        <v>Sunday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21">
        <f t="shared" si="3"/>
        <v>42303</v>
      </c>
      <c r="B38" s="18" t="str">
        <f>VLOOKUP(WEEKDAY(A38,1),גיליון1!$A$3:$B$9,2,0)</f>
        <v>Monday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21">
        <f t="shared" si="3"/>
        <v>42304</v>
      </c>
      <c r="B39" s="18" t="str">
        <f>VLOOKUP(WEEKDAY(A39,1),גיליון1!$A$3:$B$9,2,0)</f>
        <v>Tuesday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42305</v>
      </c>
      <c r="B40" s="18" t="str">
        <f>VLOOKUP(WEEKDAY(A40,1),גיליון1!$A$3:$B$9,2,0)</f>
        <v>Wednesday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21">
        <f t="shared" si="3"/>
        <v>42306</v>
      </c>
      <c r="B41" s="18" t="str">
        <f>VLOOKUP(WEEKDAY(A41,1),גיליון1!$A$3:$B$9,2,0)</f>
        <v>Thursday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19">
        <f t="shared" si="3"/>
        <v>42307</v>
      </c>
      <c r="B42" s="20" t="str">
        <f>VLOOKUP(WEEKDAY(A42,1),גיליון1!$A$3:$B$9,2,0)</f>
        <v>Friday</v>
      </c>
      <c r="C42" s="59"/>
      <c r="D42" s="60"/>
      <c r="E42" s="61"/>
      <c r="F42" s="62"/>
      <c r="G42" s="87">
        <f t="shared" si="2"/>
        <v>0</v>
      </c>
      <c r="H42" s="64"/>
      <c r="I42" s="6">
        <f t="shared" si="0"/>
        <v>0</v>
      </c>
      <c r="J42" s="66"/>
      <c r="K42" s="10">
        <f t="shared" si="1"/>
        <v>0</v>
      </c>
      <c r="L42" s="134"/>
    </row>
    <row r="43" spans="1:12" ht="13.5" thickBot="1">
      <c r="A43" s="19">
        <f>+A42+1</f>
        <v>42308</v>
      </c>
      <c r="B43" s="20" t="str">
        <f>VLOOKUP(WEEKDAY(A43,1),גיליון1!$A$3:$B$9,2,0)</f>
        <v>Saturday</v>
      </c>
      <c r="C43" s="89"/>
      <c r="D43" s="90"/>
      <c r="E43" s="91"/>
      <c r="F43" s="92"/>
      <c r="G43" s="93">
        <f t="shared" si="2"/>
        <v>0</v>
      </c>
      <c r="H43" s="64"/>
      <c r="I43" s="6">
        <f t="shared" si="0"/>
        <v>0</v>
      </c>
      <c r="J43" s="66"/>
      <c r="K43" s="10">
        <f t="shared" si="1"/>
        <v>0</v>
      </c>
      <c r="L43" s="134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C57:D57"/>
    <mergeCell ref="A46:L46"/>
    <mergeCell ref="J10:J12"/>
    <mergeCell ref="A45:L45"/>
    <mergeCell ref="C49:D49"/>
    <mergeCell ref="C8:G8"/>
    <mergeCell ref="A44:B44"/>
    <mergeCell ref="K8:K12"/>
    <mergeCell ref="C55:D55"/>
    <mergeCell ref="G9:G12"/>
    <mergeCell ref="B53:L53"/>
    <mergeCell ref="I6:J6"/>
    <mergeCell ref="H8:H12"/>
    <mergeCell ref="A1:L1"/>
    <mergeCell ref="C4:D4"/>
    <mergeCell ref="C6:D6"/>
    <mergeCell ref="L8:L12"/>
    <mergeCell ref="I4:J4"/>
    <mergeCell ref="I8:I12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7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0039062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42309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42309</v>
      </c>
      <c r="B13" s="18" t="str">
        <f>VLOOKUP(WEEKDAY(A13,1),גיליון1!$A$3:$B$9,2,0)</f>
        <v>Sunday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2">+H13+G13</f>
        <v>0</v>
      </c>
      <c r="J13" s="65"/>
      <c r="K13" s="9">
        <f aca="true" t="shared" si="1" ref="K13:K42">+J13+I13</f>
        <v>0</v>
      </c>
      <c r="L13" s="133"/>
      <c r="N13" s="106"/>
    </row>
    <row r="14" spans="1:12" ht="12.75">
      <c r="A14" s="21">
        <f>+A13+1</f>
        <v>42310</v>
      </c>
      <c r="B14" s="18" t="str">
        <f>VLOOKUP(WEEKDAY(A14,1),גיליון1!$A$3:$B$9,2,0)</f>
        <v>Monday</v>
      </c>
      <c r="C14" s="59"/>
      <c r="D14" s="60"/>
      <c r="E14" s="61"/>
      <c r="F14" s="62"/>
      <c r="G14" s="88">
        <f aca="true" t="shared" si="2" ref="G14:G42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3"/>
    </row>
    <row r="15" spans="1:12" ht="12.75">
      <c r="A15" s="21">
        <f aca="true" t="shared" si="3" ref="A15:A42">+A14+1</f>
        <v>42311</v>
      </c>
      <c r="B15" s="18" t="str">
        <f>VLOOKUP(WEEKDAY(A15,1),גיליון1!$A$3:$B$9,2,0)</f>
        <v>Tuesday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42312</v>
      </c>
      <c r="B16" s="18" t="str">
        <f>VLOOKUP(WEEKDAY(A16,1),גיליון1!$A$3:$B$9,2,0)</f>
        <v>Wednesday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21">
        <f t="shared" si="3"/>
        <v>42313</v>
      </c>
      <c r="B17" s="18" t="str">
        <f>VLOOKUP(WEEKDAY(A17,1),גיליון1!$A$3:$B$9,2,0)</f>
        <v>Thursday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/>
    </row>
    <row r="18" spans="1:12" ht="12.75">
      <c r="A18" s="19">
        <f t="shared" si="3"/>
        <v>42314</v>
      </c>
      <c r="B18" s="20" t="str">
        <f>VLOOKUP(WEEKDAY(A18,1),גיליון1!$A$3:$B$9,2,0)</f>
        <v>Friday</v>
      </c>
      <c r="C18" s="59"/>
      <c r="D18" s="60"/>
      <c r="E18" s="61"/>
      <c r="F18" s="62"/>
      <c r="G18" s="87">
        <f t="shared" si="2"/>
        <v>0</v>
      </c>
      <c r="H18" s="64"/>
      <c r="I18" s="6">
        <f t="shared" si="0"/>
        <v>0</v>
      </c>
      <c r="J18" s="66"/>
      <c r="K18" s="10">
        <f t="shared" si="1"/>
        <v>0</v>
      </c>
      <c r="L18" s="134"/>
    </row>
    <row r="19" spans="1:12" ht="12.75">
      <c r="A19" s="19">
        <f t="shared" si="3"/>
        <v>42315</v>
      </c>
      <c r="B19" s="20" t="str">
        <f>VLOOKUP(WEEKDAY(A19,1),גיליון1!$A$3:$B$9,2,0)</f>
        <v>Saturday</v>
      </c>
      <c r="C19" s="59"/>
      <c r="D19" s="60"/>
      <c r="E19" s="61"/>
      <c r="F19" s="62"/>
      <c r="G19" s="87">
        <f t="shared" si="2"/>
        <v>0</v>
      </c>
      <c r="H19" s="64"/>
      <c r="I19" s="6">
        <f t="shared" si="0"/>
        <v>0</v>
      </c>
      <c r="J19" s="66"/>
      <c r="K19" s="10">
        <f t="shared" si="1"/>
        <v>0</v>
      </c>
      <c r="L19" s="134"/>
    </row>
    <row r="20" spans="1:12" ht="12.75">
      <c r="A20" s="21">
        <f t="shared" si="3"/>
        <v>42316</v>
      </c>
      <c r="B20" s="18" t="str">
        <f>VLOOKUP(WEEKDAY(A20,1),גיליון1!$A$3:$B$9,2,0)</f>
        <v>Sunday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5"/>
    </row>
    <row r="21" spans="1:12" ht="12.75">
      <c r="A21" s="21">
        <f t="shared" si="3"/>
        <v>42317</v>
      </c>
      <c r="B21" s="18" t="str">
        <f>VLOOKUP(WEEKDAY(A21,1),גיליון1!$A$3:$B$9,2,0)</f>
        <v>Monday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/>
    </row>
    <row r="22" spans="1:12" ht="12.75">
      <c r="A22" s="21">
        <f t="shared" si="3"/>
        <v>42318</v>
      </c>
      <c r="B22" s="18" t="str">
        <f>VLOOKUP(WEEKDAY(A22,1),גיליון1!$A$3:$B$9,2,0)</f>
        <v>Tuesday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/>
    </row>
    <row r="23" spans="1:12" ht="12.75">
      <c r="A23" s="21">
        <f t="shared" si="3"/>
        <v>42319</v>
      </c>
      <c r="B23" s="18" t="str">
        <f>VLOOKUP(WEEKDAY(A23,1),גיליון1!$A$3:$B$9,2,0)</f>
        <v>Wednesday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21">
        <f t="shared" si="3"/>
        <v>42320</v>
      </c>
      <c r="B24" s="18" t="str">
        <f>VLOOKUP(WEEKDAY(A24,1),גיליון1!$A$3:$B$9,2,0)</f>
        <v>Thursday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3"/>
    </row>
    <row r="25" spans="1:12" ht="12.75">
      <c r="A25" s="19">
        <f t="shared" si="3"/>
        <v>42321</v>
      </c>
      <c r="B25" s="20" t="str">
        <f>VLOOKUP(WEEKDAY(A25,1),גיליון1!$A$3:$B$9,2,0)</f>
        <v>Friday</v>
      </c>
      <c r="C25" s="59"/>
      <c r="D25" s="60"/>
      <c r="E25" s="61"/>
      <c r="F25" s="62"/>
      <c r="G25" s="87">
        <f t="shared" si="2"/>
        <v>0</v>
      </c>
      <c r="H25" s="64"/>
      <c r="I25" s="6">
        <f t="shared" si="0"/>
        <v>0</v>
      </c>
      <c r="J25" s="66"/>
      <c r="K25" s="10">
        <f t="shared" si="1"/>
        <v>0</v>
      </c>
      <c r="L25" s="134"/>
    </row>
    <row r="26" spans="1:12" ht="12.75">
      <c r="A26" s="19">
        <f t="shared" si="3"/>
        <v>42322</v>
      </c>
      <c r="B26" s="20" t="str">
        <f>VLOOKUP(WEEKDAY(A26,1),גיליון1!$A$3:$B$9,2,0)</f>
        <v>Saturday</v>
      </c>
      <c r="C26" s="59"/>
      <c r="D26" s="60"/>
      <c r="E26" s="61"/>
      <c r="F26" s="62"/>
      <c r="G26" s="87">
        <f t="shared" si="2"/>
        <v>0</v>
      </c>
      <c r="H26" s="64"/>
      <c r="I26" s="6">
        <f t="shared" si="0"/>
        <v>0</v>
      </c>
      <c r="J26" s="66"/>
      <c r="K26" s="10">
        <f t="shared" si="1"/>
        <v>0</v>
      </c>
      <c r="L26" s="134"/>
    </row>
    <row r="27" spans="1:12" ht="12.75">
      <c r="A27" s="21">
        <f t="shared" si="3"/>
        <v>42323</v>
      </c>
      <c r="B27" s="18" t="str">
        <f>VLOOKUP(WEEKDAY(A27,1),גיליון1!$A$3:$B$9,2,0)</f>
        <v>Sunday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42324</v>
      </c>
      <c r="B28" s="18" t="str">
        <f>VLOOKUP(WEEKDAY(A28,1),גיליון1!$A$3:$B$9,2,0)</f>
        <v>Monday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21">
        <f t="shared" si="3"/>
        <v>42325</v>
      </c>
      <c r="B29" s="18" t="str">
        <f>VLOOKUP(WEEKDAY(A29,1),גיליון1!$A$3:$B$9,2,0)</f>
        <v>Tuesday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42326</v>
      </c>
      <c r="B30" s="18" t="str">
        <f>VLOOKUP(WEEKDAY(A30,1),גיליון1!$A$3:$B$9,2,0)</f>
        <v>Wednesday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42327</v>
      </c>
      <c r="B31" s="18" t="str">
        <f>VLOOKUP(WEEKDAY(A31,1),גיליון1!$A$3:$B$9,2,0)</f>
        <v>Thursday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19">
        <f t="shared" si="3"/>
        <v>42328</v>
      </c>
      <c r="B32" s="20" t="str">
        <f>VLOOKUP(WEEKDAY(A32,1),גיליון1!$A$3:$B$9,2,0)</f>
        <v>Friday</v>
      </c>
      <c r="C32" s="59"/>
      <c r="D32" s="60"/>
      <c r="E32" s="61"/>
      <c r="F32" s="62"/>
      <c r="G32" s="87">
        <f t="shared" si="2"/>
        <v>0</v>
      </c>
      <c r="H32" s="64"/>
      <c r="I32" s="6">
        <f t="shared" si="0"/>
        <v>0</v>
      </c>
      <c r="J32" s="66"/>
      <c r="K32" s="10">
        <f t="shared" si="1"/>
        <v>0</v>
      </c>
      <c r="L32" s="134"/>
    </row>
    <row r="33" spans="1:12" ht="12.75">
      <c r="A33" s="19">
        <f t="shared" si="3"/>
        <v>42329</v>
      </c>
      <c r="B33" s="20" t="str">
        <f>VLOOKUP(WEEKDAY(A33,1),גיליון1!$A$3:$B$9,2,0)</f>
        <v>Saturday</v>
      </c>
      <c r="C33" s="59"/>
      <c r="D33" s="60"/>
      <c r="E33" s="61"/>
      <c r="F33" s="62"/>
      <c r="G33" s="87">
        <f t="shared" si="2"/>
        <v>0</v>
      </c>
      <c r="H33" s="64"/>
      <c r="I33" s="6">
        <f t="shared" si="0"/>
        <v>0</v>
      </c>
      <c r="J33" s="66"/>
      <c r="K33" s="10">
        <f t="shared" si="1"/>
        <v>0</v>
      </c>
      <c r="L33" s="134"/>
    </row>
    <row r="34" spans="1:12" ht="12.75">
      <c r="A34" s="21">
        <f t="shared" si="3"/>
        <v>42330</v>
      </c>
      <c r="B34" s="18" t="str">
        <f>VLOOKUP(WEEKDAY(A34,1),גיליון1!$A$3:$B$9,2,0)</f>
        <v>Sunday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21">
        <f t="shared" si="3"/>
        <v>42331</v>
      </c>
      <c r="B35" s="18" t="str">
        <f>VLOOKUP(WEEKDAY(A35,1),גיליון1!$A$3:$B$9,2,0)</f>
        <v>Monday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3"/>
    </row>
    <row r="36" spans="1:12" ht="12.75">
      <c r="A36" s="21">
        <f t="shared" si="3"/>
        <v>42332</v>
      </c>
      <c r="B36" s="18" t="str">
        <f>VLOOKUP(WEEKDAY(A36,1),גיליון1!$A$3:$B$9,2,0)</f>
        <v>Tuesday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/>
    </row>
    <row r="37" spans="1:12" ht="12.75">
      <c r="A37" s="21">
        <f t="shared" si="3"/>
        <v>42333</v>
      </c>
      <c r="B37" s="18" t="str">
        <f>VLOOKUP(WEEKDAY(A37,1),גיליון1!$A$3:$B$9,2,0)</f>
        <v>Wednesday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21">
        <f t="shared" si="3"/>
        <v>42334</v>
      </c>
      <c r="B38" s="18" t="str">
        <f>VLOOKUP(WEEKDAY(A38,1),גיליון1!$A$3:$B$9,2,0)</f>
        <v>Thursday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19">
        <f t="shared" si="3"/>
        <v>42335</v>
      </c>
      <c r="B39" s="20" t="str">
        <f>VLOOKUP(WEEKDAY(A39,1),גיליון1!$A$3:$B$9,2,0)</f>
        <v>Friday</v>
      </c>
      <c r="C39" s="59"/>
      <c r="D39" s="60"/>
      <c r="E39" s="61"/>
      <c r="F39" s="62"/>
      <c r="G39" s="87">
        <f t="shared" si="2"/>
        <v>0</v>
      </c>
      <c r="H39" s="64"/>
      <c r="I39" s="6">
        <f t="shared" si="0"/>
        <v>0</v>
      </c>
      <c r="J39" s="66"/>
      <c r="K39" s="10">
        <f t="shared" si="1"/>
        <v>0</v>
      </c>
      <c r="L39" s="134"/>
    </row>
    <row r="40" spans="1:12" ht="12.75">
      <c r="A40" s="19">
        <f t="shared" si="3"/>
        <v>42336</v>
      </c>
      <c r="B40" s="20" t="str">
        <f>VLOOKUP(WEEKDAY(A40,1),גיליון1!$A$3:$B$9,2,0)</f>
        <v>Saturday</v>
      </c>
      <c r="C40" s="59"/>
      <c r="D40" s="60"/>
      <c r="E40" s="61"/>
      <c r="F40" s="62"/>
      <c r="G40" s="87">
        <f t="shared" si="2"/>
        <v>0</v>
      </c>
      <c r="H40" s="64"/>
      <c r="I40" s="6">
        <f t="shared" si="0"/>
        <v>0</v>
      </c>
      <c r="J40" s="66"/>
      <c r="K40" s="10">
        <f t="shared" si="1"/>
        <v>0</v>
      </c>
      <c r="L40" s="134"/>
    </row>
    <row r="41" spans="1:12" ht="12.75">
      <c r="A41" s="21">
        <f t="shared" si="3"/>
        <v>42337</v>
      </c>
      <c r="B41" s="18" t="str">
        <f>VLOOKUP(WEEKDAY(A41,1),גיליון1!$A$3:$B$9,2,0)</f>
        <v>Sunday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>
        <f t="shared" si="3"/>
        <v>42338</v>
      </c>
      <c r="B42" s="18" t="str">
        <f>VLOOKUP(WEEKDAY(A42,1),גיליון1!$A$3:$B$9,2,0)</f>
        <v>Monday</v>
      </c>
      <c r="C42" s="59"/>
      <c r="D42" s="60"/>
      <c r="E42" s="61"/>
      <c r="F42" s="62"/>
      <c r="G42" s="88">
        <f t="shared" si="2"/>
        <v>0</v>
      </c>
      <c r="H42" s="64"/>
      <c r="I42" s="7">
        <f t="shared" si="0"/>
        <v>0</v>
      </c>
      <c r="J42" s="66"/>
      <c r="K42" s="11">
        <f t="shared" si="1"/>
        <v>0</v>
      </c>
      <c r="L42" s="133"/>
    </row>
    <row r="43" spans="1:12" ht="13.5" thickBot="1">
      <c r="A43" s="21"/>
      <c r="B43" s="18"/>
      <c r="C43" s="108"/>
      <c r="D43" s="109"/>
      <c r="E43" s="110"/>
      <c r="F43" s="111"/>
      <c r="G43" s="88"/>
      <c r="H43" s="112"/>
      <c r="I43" s="7"/>
      <c r="J43" s="113"/>
      <c r="K43" s="11"/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46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42187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42339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42339</v>
      </c>
      <c r="B13" s="18" t="str">
        <f>VLOOKUP(WEEKDAY(A13,1),גיליון1!$A$3:$B$9,2,0)</f>
        <v>Tuesday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2">+H13+G13</f>
        <v>0</v>
      </c>
      <c r="J13" s="65"/>
      <c r="K13" s="9">
        <f aca="true" t="shared" si="1" ref="K13:K42">+J13+I13</f>
        <v>0</v>
      </c>
      <c r="L13" s="133"/>
      <c r="N13" s="106"/>
    </row>
    <row r="14" spans="1:12" ht="12.75">
      <c r="A14" s="21">
        <f>+A13+1</f>
        <v>42340</v>
      </c>
      <c r="B14" s="18" t="str">
        <f>VLOOKUP(WEEKDAY(A14,1),גיליון1!$A$3:$B$9,2,0)</f>
        <v>Wednesday</v>
      </c>
      <c r="C14" s="59"/>
      <c r="D14" s="60"/>
      <c r="E14" s="61"/>
      <c r="F14" s="62"/>
      <c r="G14" s="88">
        <f aca="true" t="shared" si="2" ref="G14:G42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5"/>
    </row>
    <row r="15" spans="1:12" ht="12.75">
      <c r="A15" s="21">
        <f aca="true" t="shared" si="3" ref="A15:A43">+A14+1</f>
        <v>42341</v>
      </c>
      <c r="B15" s="18" t="str">
        <f>VLOOKUP(WEEKDAY(A15,1),גיליון1!$A$3:$B$9,2,0)</f>
        <v>Thursday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19">
        <f t="shared" si="3"/>
        <v>42342</v>
      </c>
      <c r="B16" s="20" t="str">
        <f>VLOOKUP(WEEKDAY(A16,1),גיליון1!$A$3:$B$9,2,0)</f>
        <v>Friday</v>
      </c>
      <c r="C16" s="59"/>
      <c r="D16" s="60"/>
      <c r="E16" s="61"/>
      <c r="F16" s="62"/>
      <c r="G16" s="87">
        <f t="shared" si="2"/>
        <v>0</v>
      </c>
      <c r="H16" s="64"/>
      <c r="I16" s="6">
        <f t="shared" si="0"/>
        <v>0</v>
      </c>
      <c r="J16" s="66"/>
      <c r="K16" s="10">
        <f t="shared" si="1"/>
        <v>0</v>
      </c>
      <c r="L16" s="134"/>
    </row>
    <row r="17" spans="1:12" ht="12.75">
      <c r="A17" s="19">
        <f t="shared" si="3"/>
        <v>42343</v>
      </c>
      <c r="B17" s="20" t="str">
        <f>VLOOKUP(WEEKDAY(A17,1),גיליון1!$A$3:$B$9,2,0)</f>
        <v>Saturday</v>
      </c>
      <c r="C17" s="59"/>
      <c r="D17" s="60"/>
      <c r="E17" s="61"/>
      <c r="F17" s="62"/>
      <c r="G17" s="87">
        <f t="shared" si="2"/>
        <v>0</v>
      </c>
      <c r="H17" s="64"/>
      <c r="I17" s="6">
        <f t="shared" si="0"/>
        <v>0</v>
      </c>
      <c r="J17" s="66"/>
      <c r="K17" s="10">
        <f t="shared" si="1"/>
        <v>0</v>
      </c>
      <c r="L17" s="134"/>
    </row>
    <row r="18" spans="1:12" ht="12.75">
      <c r="A18" s="21">
        <f t="shared" si="3"/>
        <v>42344</v>
      </c>
      <c r="B18" s="18" t="str">
        <f>VLOOKUP(WEEKDAY(A18,1),גיליון1!$A$3:$B$9,2,0)</f>
        <v>Sunday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42345</v>
      </c>
      <c r="B19" s="18" t="str">
        <f>VLOOKUP(WEEKDAY(A19,1),גיליון1!$A$3:$B$9,2,0)</f>
        <v>Monday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5" t="s">
        <v>37</v>
      </c>
    </row>
    <row r="20" spans="1:12" ht="12.75">
      <c r="A20" s="21">
        <f t="shared" si="3"/>
        <v>42346</v>
      </c>
      <c r="B20" s="18" t="str">
        <f>VLOOKUP(WEEKDAY(A20,1),גיליון1!$A$3:$B$9,2,0)</f>
        <v>Tuesday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 t="s">
        <v>37</v>
      </c>
    </row>
    <row r="21" spans="1:12" ht="12.75">
      <c r="A21" s="21">
        <f t="shared" si="3"/>
        <v>42347</v>
      </c>
      <c r="B21" s="18" t="str">
        <f>VLOOKUP(WEEKDAY(A21,1),גיליון1!$A$3:$B$9,2,0)</f>
        <v>Wednesday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 t="s">
        <v>37</v>
      </c>
    </row>
    <row r="22" spans="1:12" ht="12.75">
      <c r="A22" s="21">
        <f t="shared" si="3"/>
        <v>42348</v>
      </c>
      <c r="B22" s="18" t="str">
        <f>VLOOKUP(WEEKDAY(A22,1),גיליון1!$A$3:$B$9,2,0)</f>
        <v>Thursday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 t="s">
        <v>37</v>
      </c>
    </row>
    <row r="23" spans="1:12" ht="12.75">
      <c r="A23" s="19">
        <f t="shared" si="3"/>
        <v>42349</v>
      </c>
      <c r="B23" s="20" t="str">
        <f>VLOOKUP(WEEKDAY(A23,1),גיליון1!$A$3:$B$9,2,0)</f>
        <v>Friday</v>
      </c>
      <c r="C23" s="59"/>
      <c r="D23" s="60"/>
      <c r="E23" s="61"/>
      <c r="F23" s="62"/>
      <c r="G23" s="87">
        <f t="shared" si="2"/>
        <v>0</v>
      </c>
      <c r="H23" s="64"/>
      <c r="I23" s="6">
        <f t="shared" si="0"/>
        <v>0</v>
      </c>
      <c r="J23" s="66"/>
      <c r="K23" s="10">
        <f t="shared" si="1"/>
        <v>0</v>
      </c>
      <c r="L23" s="134" t="s">
        <v>37</v>
      </c>
    </row>
    <row r="24" spans="1:12" ht="12.75">
      <c r="A24" s="19">
        <f t="shared" si="3"/>
        <v>42350</v>
      </c>
      <c r="B24" s="20" t="str">
        <f>VLOOKUP(WEEKDAY(A24,1),גיליון1!$A$3:$B$9,2,0)</f>
        <v>Saturday</v>
      </c>
      <c r="C24" s="59"/>
      <c r="D24" s="60"/>
      <c r="E24" s="61"/>
      <c r="F24" s="62"/>
      <c r="G24" s="87">
        <f t="shared" si="2"/>
        <v>0</v>
      </c>
      <c r="H24" s="64"/>
      <c r="I24" s="6">
        <f t="shared" si="0"/>
        <v>0</v>
      </c>
      <c r="J24" s="66"/>
      <c r="K24" s="10">
        <f t="shared" si="1"/>
        <v>0</v>
      </c>
      <c r="L24" s="134" t="s">
        <v>37</v>
      </c>
    </row>
    <row r="25" spans="1:12" ht="12.75">
      <c r="A25" s="21">
        <f t="shared" si="3"/>
        <v>42351</v>
      </c>
      <c r="B25" s="18" t="str">
        <f>VLOOKUP(WEEKDAY(A25,1),גיליון1!$A$3:$B$9,2,0)</f>
        <v>Sunday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 t="s">
        <v>37</v>
      </c>
    </row>
    <row r="26" spans="1:12" ht="12.75">
      <c r="A26" s="21">
        <f t="shared" si="3"/>
        <v>42352</v>
      </c>
      <c r="B26" s="18" t="str">
        <f>VLOOKUP(WEEKDAY(A26,1),גיליון1!$A$3:$B$9,2,0)</f>
        <v>Monday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21">
        <f t="shared" si="3"/>
        <v>42353</v>
      </c>
      <c r="B27" s="18" t="str">
        <f>VLOOKUP(WEEKDAY(A27,1),גיליון1!$A$3:$B$9,2,0)</f>
        <v>Tuesday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42354</v>
      </c>
      <c r="B28" s="18" t="str">
        <f>VLOOKUP(WEEKDAY(A28,1),גיליון1!$A$3:$B$9,2,0)</f>
        <v>Wednesday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21">
        <f t="shared" si="3"/>
        <v>42355</v>
      </c>
      <c r="B29" s="18" t="str">
        <f>VLOOKUP(WEEKDAY(A29,1),גיליון1!$A$3:$B$9,2,0)</f>
        <v>Thursday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19">
        <f t="shared" si="3"/>
        <v>42356</v>
      </c>
      <c r="B30" s="20" t="str">
        <f>VLOOKUP(WEEKDAY(A30,1),גיליון1!$A$3:$B$9,2,0)</f>
        <v>Friday</v>
      </c>
      <c r="C30" s="59"/>
      <c r="D30" s="60"/>
      <c r="E30" s="61"/>
      <c r="F30" s="62"/>
      <c r="G30" s="87">
        <f t="shared" si="2"/>
        <v>0</v>
      </c>
      <c r="H30" s="64"/>
      <c r="I30" s="6">
        <f t="shared" si="0"/>
        <v>0</v>
      </c>
      <c r="J30" s="66"/>
      <c r="K30" s="10">
        <f t="shared" si="1"/>
        <v>0</v>
      </c>
      <c r="L30" s="134"/>
    </row>
    <row r="31" spans="1:12" ht="12.75">
      <c r="A31" s="19">
        <f t="shared" si="3"/>
        <v>42357</v>
      </c>
      <c r="B31" s="20" t="str">
        <f>VLOOKUP(WEEKDAY(A31,1),גיליון1!$A$3:$B$9,2,0)</f>
        <v>Saturday</v>
      </c>
      <c r="C31" s="59"/>
      <c r="D31" s="60"/>
      <c r="E31" s="61"/>
      <c r="F31" s="62"/>
      <c r="G31" s="87">
        <f t="shared" si="2"/>
        <v>0</v>
      </c>
      <c r="H31" s="64"/>
      <c r="I31" s="6">
        <f t="shared" si="0"/>
        <v>0</v>
      </c>
      <c r="J31" s="66"/>
      <c r="K31" s="10">
        <f t="shared" si="1"/>
        <v>0</v>
      </c>
      <c r="L31" s="134"/>
    </row>
    <row r="32" spans="1:12" ht="12.75">
      <c r="A32" s="21">
        <f t="shared" si="3"/>
        <v>42358</v>
      </c>
      <c r="B32" s="18" t="str">
        <f>VLOOKUP(WEEKDAY(A32,1),גיליון1!$A$3:$B$9,2,0)</f>
        <v>Sunday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42359</v>
      </c>
      <c r="B33" s="18" t="str">
        <f>VLOOKUP(WEEKDAY(A33,1),גיליון1!$A$3:$B$9,2,0)</f>
        <v>Monday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21">
        <f t="shared" si="3"/>
        <v>42360</v>
      </c>
      <c r="B34" s="18" t="str">
        <f>VLOOKUP(WEEKDAY(A34,1),גיליון1!$A$3:$B$9,2,0)</f>
        <v>Tuesday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21">
        <f t="shared" si="3"/>
        <v>42361</v>
      </c>
      <c r="B35" s="18" t="str">
        <f>VLOOKUP(WEEKDAY(A35,1),גיליון1!$A$3:$B$9,2,0)</f>
        <v>Wednesday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3"/>
    </row>
    <row r="36" spans="1:12" ht="12.75">
      <c r="A36" s="21">
        <f t="shared" si="3"/>
        <v>42362</v>
      </c>
      <c r="B36" s="18" t="str">
        <f>VLOOKUP(WEEKDAY(A36,1),גיליון1!$A$3:$B$9,2,0)</f>
        <v>Thursday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/>
    </row>
    <row r="37" spans="1:12" ht="12.75">
      <c r="A37" s="19">
        <f t="shared" si="3"/>
        <v>42363</v>
      </c>
      <c r="B37" s="20" t="str">
        <f>VLOOKUP(WEEKDAY(A37,1),גיליון1!$A$3:$B$9,2,0)</f>
        <v>Friday</v>
      </c>
      <c r="C37" s="59"/>
      <c r="D37" s="60"/>
      <c r="E37" s="61"/>
      <c r="F37" s="62"/>
      <c r="G37" s="87">
        <f t="shared" si="2"/>
        <v>0</v>
      </c>
      <c r="H37" s="64"/>
      <c r="I37" s="6">
        <f t="shared" si="0"/>
        <v>0</v>
      </c>
      <c r="J37" s="66"/>
      <c r="K37" s="10">
        <f t="shared" si="1"/>
        <v>0</v>
      </c>
      <c r="L37" s="134"/>
    </row>
    <row r="38" spans="1:12" ht="12.75">
      <c r="A38" s="19">
        <f t="shared" si="3"/>
        <v>42364</v>
      </c>
      <c r="B38" s="20" t="str">
        <f>VLOOKUP(WEEKDAY(A38,1),גיליון1!$A$3:$B$9,2,0)</f>
        <v>Saturday</v>
      </c>
      <c r="C38" s="59"/>
      <c r="D38" s="60"/>
      <c r="E38" s="61"/>
      <c r="F38" s="62"/>
      <c r="G38" s="87">
        <f t="shared" si="2"/>
        <v>0</v>
      </c>
      <c r="H38" s="64"/>
      <c r="I38" s="6">
        <f t="shared" si="0"/>
        <v>0</v>
      </c>
      <c r="J38" s="66"/>
      <c r="K38" s="10">
        <f t="shared" si="1"/>
        <v>0</v>
      </c>
      <c r="L38" s="134"/>
    </row>
    <row r="39" spans="1:12" ht="12.75">
      <c r="A39" s="21">
        <f t="shared" si="3"/>
        <v>42365</v>
      </c>
      <c r="B39" s="18" t="str">
        <f>VLOOKUP(WEEKDAY(A39,1),גיליון1!$A$3:$B$9,2,0)</f>
        <v>Sunday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42366</v>
      </c>
      <c r="B40" s="18" t="str">
        <f>VLOOKUP(WEEKDAY(A40,1),גיליון1!$A$3:$B$9,2,0)</f>
        <v>Monday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21">
        <f t="shared" si="3"/>
        <v>42367</v>
      </c>
      <c r="B41" s="18" t="str">
        <f>VLOOKUP(WEEKDAY(A41,1),גיליון1!$A$3:$B$9,2,0)</f>
        <v>Tuesday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>
        <f t="shared" si="3"/>
        <v>42368</v>
      </c>
      <c r="B42" s="18" t="str">
        <f>VLOOKUP(WEEKDAY(A42,1),גיליון1!$A$3:$B$9,2,0)</f>
        <v>Wednesday</v>
      </c>
      <c r="C42" s="59"/>
      <c r="D42" s="60"/>
      <c r="E42" s="61"/>
      <c r="F42" s="62"/>
      <c r="G42" s="88">
        <f t="shared" si="2"/>
        <v>0</v>
      </c>
      <c r="H42" s="64"/>
      <c r="I42" s="7">
        <f t="shared" si="0"/>
        <v>0</v>
      </c>
      <c r="J42" s="66"/>
      <c r="K42" s="11">
        <f t="shared" si="1"/>
        <v>0</v>
      </c>
      <c r="L42" s="133"/>
    </row>
    <row r="43" spans="1:12" ht="13.5" thickBot="1">
      <c r="A43" s="21">
        <f t="shared" si="3"/>
        <v>42369</v>
      </c>
      <c r="B43" s="18" t="str">
        <f>VLOOKUP(WEEKDAY(A43,1),גיליון1!$A$3:$B$9,2,0)</f>
        <v>Thursday</v>
      </c>
      <c r="C43" s="59"/>
      <c r="D43" s="60"/>
      <c r="E43" s="61"/>
      <c r="F43" s="62"/>
      <c r="G43" s="88">
        <f>SUM(C43:F43)</f>
        <v>0</v>
      </c>
      <c r="H43" s="64"/>
      <c r="I43" s="7">
        <f>+H43+G43</f>
        <v>0</v>
      </c>
      <c r="J43" s="66"/>
      <c r="K43" s="11">
        <f>+J43+I43</f>
        <v>0</v>
      </c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46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2.5742187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42370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126"/>
      <c r="B8" s="38"/>
      <c r="C8" s="155" t="s">
        <v>2</v>
      </c>
      <c r="D8" s="156"/>
      <c r="E8" s="157"/>
      <c r="F8" s="158"/>
      <c r="G8" s="181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127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4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128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129"/>
      <c r="B12" s="48" t="s">
        <v>61</v>
      </c>
      <c r="C12" s="129" t="str">
        <f>IF('total year'!C12=0," ",'total year'!C12)</f>
        <v> </v>
      </c>
      <c r="D12" s="47" t="str">
        <f>IF('total year'!D12=0," ",'total year'!D12)</f>
        <v> </v>
      </c>
      <c r="E12" s="47" t="str">
        <f>IF('total year'!E12=0," ",'total year'!E12)</f>
        <v> </v>
      </c>
      <c r="F12" s="47" t="str">
        <f>IF('total year'!F12=0," ",'total year'!F12)</f>
        <v> </v>
      </c>
      <c r="G12" s="180"/>
      <c r="H12" s="169"/>
      <c r="I12" s="163"/>
      <c r="J12" s="151"/>
      <c r="K12" s="148"/>
      <c r="L12" s="148"/>
      <c r="M12" s="121" t="s">
        <v>54</v>
      </c>
    </row>
    <row r="13" spans="1:12" ht="12.75">
      <c r="A13" s="122">
        <v>42370</v>
      </c>
      <c r="B13" s="123" t="str">
        <f>VLOOKUP(WEEKDAY(A13,1),גיליון1!$A$3:$B$9,2,0)</f>
        <v>Friday</v>
      </c>
      <c r="C13" s="114"/>
      <c r="D13" s="115"/>
      <c r="E13" s="116"/>
      <c r="F13" s="117"/>
      <c r="G13" s="118">
        <f>SUM(C13:F13)</f>
        <v>0</v>
      </c>
      <c r="H13" s="63"/>
      <c r="I13" s="124">
        <f aca="true" t="shared" si="0" ref="I13:I43">+H13+G13</f>
        <v>0</v>
      </c>
      <c r="J13" s="65"/>
      <c r="K13" s="125">
        <f aca="true" t="shared" si="1" ref="K13:K43">+J13+I13</f>
        <v>0</v>
      </c>
      <c r="L13" s="136"/>
    </row>
    <row r="14" spans="1:12" ht="12.75">
      <c r="A14" s="19">
        <f>+A13+1</f>
        <v>42371</v>
      </c>
      <c r="B14" s="20" t="str">
        <f>VLOOKUP(WEEKDAY(A14,1),גיליון1!$A$3:$B$9,2,0)</f>
        <v>Saturday</v>
      </c>
      <c r="C14" s="59"/>
      <c r="D14" s="60"/>
      <c r="E14" s="61"/>
      <c r="F14" s="62"/>
      <c r="G14" s="87">
        <f aca="true" t="shared" si="2" ref="G14:G43">SUM(C14:F14)</f>
        <v>0</v>
      </c>
      <c r="H14" s="64"/>
      <c r="I14" s="6">
        <f t="shared" si="0"/>
        <v>0</v>
      </c>
      <c r="J14" s="66"/>
      <c r="K14" s="10">
        <f t="shared" si="1"/>
        <v>0</v>
      </c>
      <c r="L14" s="134"/>
    </row>
    <row r="15" spans="1:12" ht="12.75">
      <c r="A15" s="21">
        <f aca="true" t="shared" si="3" ref="A15:A43">+A14+1</f>
        <v>42372</v>
      </c>
      <c r="B15" s="18" t="str">
        <f>VLOOKUP(WEEKDAY(A15,1),גיליון1!$A$3:$B$9,2,0)</f>
        <v>Sunday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42373</v>
      </c>
      <c r="B16" s="18" t="str">
        <f>VLOOKUP(WEEKDAY(A16,1),גיליון1!$A$3:$B$9,2,0)</f>
        <v>Monday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21">
        <f t="shared" si="3"/>
        <v>42374</v>
      </c>
      <c r="B17" s="18" t="str">
        <f>VLOOKUP(WEEKDAY(A17,1),גיליון1!$A$3:$B$9,2,0)</f>
        <v>Tuesday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/>
    </row>
    <row r="18" spans="1:12" ht="12.75">
      <c r="A18" s="21">
        <f t="shared" si="3"/>
        <v>42375</v>
      </c>
      <c r="B18" s="18" t="str">
        <f>VLOOKUP(WEEKDAY(A18,1),גיליון1!$A$3:$B$9,2,0)</f>
        <v>Wednesday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42376</v>
      </c>
      <c r="B19" s="18" t="str">
        <f>VLOOKUP(WEEKDAY(A19,1),גיליון1!$A$3:$B$9,2,0)</f>
        <v>Thursday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19">
        <f t="shared" si="3"/>
        <v>42377</v>
      </c>
      <c r="B20" s="20" t="str">
        <f>VLOOKUP(WEEKDAY(A20,1),גיליון1!$A$3:$B$9,2,0)</f>
        <v>Friday</v>
      </c>
      <c r="C20" s="59"/>
      <c r="D20" s="60"/>
      <c r="E20" s="61"/>
      <c r="F20" s="62"/>
      <c r="G20" s="87">
        <f t="shared" si="2"/>
        <v>0</v>
      </c>
      <c r="H20" s="64"/>
      <c r="I20" s="6">
        <f t="shared" si="0"/>
        <v>0</v>
      </c>
      <c r="J20" s="66"/>
      <c r="K20" s="10">
        <f t="shared" si="1"/>
        <v>0</v>
      </c>
      <c r="L20" s="134"/>
    </row>
    <row r="21" spans="1:12" ht="12.75">
      <c r="A21" s="19">
        <f t="shared" si="3"/>
        <v>42378</v>
      </c>
      <c r="B21" s="20" t="str">
        <f>VLOOKUP(WEEKDAY(A21,1),גיליון1!$A$3:$B$9,2,0)</f>
        <v>Saturday</v>
      </c>
      <c r="C21" s="59"/>
      <c r="D21" s="60"/>
      <c r="E21" s="61"/>
      <c r="F21" s="62"/>
      <c r="G21" s="87">
        <f t="shared" si="2"/>
        <v>0</v>
      </c>
      <c r="H21" s="64"/>
      <c r="I21" s="6">
        <f t="shared" si="0"/>
        <v>0</v>
      </c>
      <c r="J21" s="66"/>
      <c r="K21" s="10">
        <f t="shared" si="1"/>
        <v>0</v>
      </c>
      <c r="L21" s="134"/>
    </row>
    <row r="22" spans="1:12" ht="12.75">
      <c r="A22" s="21">
        <f t="shared" si="3"/>
        <v>42379</v>
      </c>
      <c r="B22" s="18" t="str">
        <f>VLOOKUP(WEEKDAY(A22,1),גיליון1!$A$3:$B$9,2,0)</f>
        <v>Sunday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/>
    </row>
    <row r="23" spans="1:12" ht="12.75">
      <c r="A23" s="21">
        <f t="shared" si="3"/>
        <v>42380</v>
      </c>
      <c r="B23" s="18" t="str">
        <f>VLOOKUP(WEEKDAY(A23,1),גיליון1!$A$3:$B$9,2,0)</f>
        <v>Monday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21">
        <f t="shared" si="3"/>
        <v>42381</v>
      </c>
      <c r="B24" s="18" t="str">
        <f>VLOOKUP(WEEKDAY(A24,1),גיליון1!$A$3:$B$9,2,0)</f>
        <v>Tuesday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3"/>
    </row>
    <row r="25" spans="1:12" ht="12.75">
      <c r="A25" s="21">
        <f t="shared" si="3"/>
        <v>42382</v>
      </c>
      <c r="B25" s="18" t="str">
        <f>VLOOKUP(WEEKDAY(A25,1),גיליון1!$A$3:$B$9,2,0)</f>
        <v>Wednesday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/>
    </row>
    <row r="26" spans="1:12" ht="12.75">
      <c r="A26" s="21">
        <f t="shared" si="3"/>
        <v>42383</v>
      </c>
      <c r="B26" s="18" t="str">
        <f>VLOOKUP(WEEKDAY(A26,1),גיליון1!$A$3:$B$9,2,0)</f>
        <v>Thursday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19">
        <f t="shared" si="3"/>
        <v>42384</v>
      </c>
      <c r="B27" s="20" t="str">
        <f>VLOOKUP(WEEKDAY(A27,1),גיליון1!$A$3:$B$9,2,0)</f>
        <v>Friday</v>
      </c>
      <c r="C27" s="59"/>
      <c r="D27" s="60"/>
      <c r="E27" s="61"/>
      <c r="F27" s="62"/>
      <c r="G27" s="87">
        <f t="shared" si="2"/>
        <v>0</v>
      </c>
      <c r="H27" s="64"/>
      <c r="I27" s="6">
        <f t="shared" si="0"/>
        <v>0</v>
      </c>
      <c r="J27" s="66"/>
      <c r="K27" s="10">
        <f t="shared" si="1"/>
        <v>0</v>
      </c>
      <c r="L27" s="134"/>
    </row>
    <row r="28" spans="1:12" ht="12.75">
      <c r="A28" s="19">
        <f t="shared" si="3"/>
        <v>42385</v>
      </c>
      <c r="B28" s="20" t="str">
        <f>VLOOKUP(WEEKDAY(A28,1),גיליון1!$A$3:$B$9,2,0)</f>
        <v>Saturday</v>
      </c>
      <c r="C28" s="59"/>
      <c r="D28" s="60"/>
      <c r="E28" s="61"/>
      <c r="F28" s="62"/>
      <c r="G28" s="87">
        <f t="shared" si="2"/>
        <v>0</v>
      </c>
      <c r="H28" s="64"/>
      <c r="I28" s="6">
        <f t="shared" si="0"/>
        <v>0</v>
      </c>
      <c r="J28" s="66"/>
      <c r="K28" s="10">
        <f t="shared" si="1"/>
        <v>0</v>
      </c>
      <c r="L28" s="134"/>
    </row>
    <row r="29" spans="1:12" ht="12.75">
      <c r="A29" s="21">
        <f t="shared" si="3"/>
        <v>42386</v>
      </c>
      <c r="B29" s="18" t="str">
        <f>VLOOKUP(WEEKDAY(A29,1),גיליון1!$A$3:$B$9,2,0)</f>
        <v>Sunday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42387</v>
      </c>
      <c r="B30" s="18" t="str">
        <f>VLOOKUP(WEEKDAY(A30,1),גיליון1!$A$3:$B$9,2,0)</f>
        <v>Monday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42388</v>
      </c>
      <c r="B31" s="18" t="str">
        <f>VLOOKUP(WEEKDAY(A31,1),גיליון1!$A$3:$B$9,2,0)</f>
        <v>Tuesday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21">
        <f t="shared" si="3"/>
        <v>42389</v>
      </c>
      <c r="B32" s="18" t="str">
        <f>VLOOKUP(WEEKDAY(A32,1),גיליון1!$A$3:$B$9,2,0)</f>
        <v>Wednesday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42390</v>
      </c>
      <c r="B33" s="18" t="str">
        <f>VLOOKUP(WEEKDAY(A33,1),גיליון1!$A$3:$B$9,2,0)</f>
        <v>Thursday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19">
        <f t="shared" si="3"/>
        <v>42391</v>
      </c>
      <c r="B34" s="20" t="str">
        <f>VLOOKUP(WEEKDAY(A34,1),גיליון1!$A$3:$B$9,2,0)</f>
        <v>Friday</v>
      </c>
      <c r="C34" s="59"/>
      <c r="D34" s="60"/>
      <c r="E34" s="61"/>
      <c r="F34" s="62"/>
      <c r="G34" s="87">
        <f t="shared" si="2"/>
        <v>0</v>
      </c>
      <c r="H34" s="64"/>
      <c r="I34" s="6">
        <f t="shared" si="0"/>
        <v>0</v>
      </c>
      <c r="J34" s="66"/>
      <c r="K34" s="10">
        <f t="shared" si="1"/>
        <v>0</v>
      </c>
      <c r="L34" s="134"/>
    </row>
    <row r="35" spans="1:12" ht="12.75">
      <c r="A35" s="19">
        <f t="shared" si="3"/>
        <v>42392</v>
      </c>
      <c r="B35" s="20" t="str">
        <f>VLOOKUP(WEEKDAY(A35,1),גיליון1!$A$3:$B$9,2,0)</f>
        <v>Saturday</v>
      </c>
      <c r="C35" s="59"/>
      <c r="D35" s="60"/>
      <c r="E35" s="61"/>
      <c r="F35" s="62"/>
      <c r="G35" s="87">
        <f t="shared" si="2"/>
        <v>0</v>
      </c>
      <c r="H35" s="64"/>
      <c r="I35" s="6">
        <f t="shared" si="0"/>
        <v>0</v>
      </c>
      <c r="J35" s="66"/>
      <c r="K35" s="10">
        <f t="shared" si="1"/>
        <v>0</v>
      </c>
      <c r="L35" s="134"/>
    </row>
    <row r="36" spans="1:12" ht="12.75">
      <c r="A36" s="21">
        <f t="shared" si="3"/>
        <v>42393</v>
      </c>
      <c r="B36" s="18" t="str">
        <f>VLOOKUP(WEEKDAY(A36,1),גיליון1!$A$3:$B$9,2,0)</f>
        <v>Sunday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/>
    </row>
    <row r="37" spans="1:12" ht="12.75">
      <c r="A37" s="21">
        <f t="shared" si="3"/>
        <v>42394</v>
      </c>
      <c r="B37" s="18" t="str">
        <f>VLOOKUP(WEEKDAY(A37,1),גיליון1!$A$3:$B$9,2,0)</f>
        <v>Monday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21">
        <f t="shared" si="3"/>
        <v>42395</v>
      </c>
      <c r="B38" s="18" t="str">
        <f>VLOOKUP(WEEKDAY(A38,1),גיליון1!$A$3:$B$9,2,0)</f>
        <v>Tuesday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21">
        <f t="shared" si="3"/>
        <v>42396</v>
      </c>
      <c r="B39" s="18" t="str">
        <f>VLOOKUP(WEEKDAY(A39,1),גיליון1!$A$3:$B$9,2,0)</f>
        <v>Wednesday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42397</v>
      </c>
      <c r="B40" s="18" t="str">
        <f>VLOOKUP(WEEKDAY(A40,1),גיליון1!$A$3:$B$9,2,0)</f>
        <v>Thursday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19">
        <f t="shared" si="3"/>
        <v>42398</v>
      </c>
      <c r="B41" s="20" t="str">
        <f>VLOOKUP(WEEKDAY(A41,1),גיליון1!$A$3:$B$9,2,0)</f>
        <v>Friday</v>
      </c>
      <c r="C41" s="59"/>
      <c r="D41" s="60"/>
      <c r="E41" s="61"/>
      <c r="F41" s="62"/>
      <c r="G41" s="87">
        <f t="shared" si="2"/>
        <v>0</v>
      </c>
      <c r="H41" s="64"/>
      <c r="I41" s="6">
        <f t="shared" si="0"/>
        <v>0</v>
      </c>
      <c r="J41" s="66"/>
      <c r="K41" s="10">
        <f t="shared" si="1"/>
        <v>0</v>
      </c>
      <c r="L41" s="134"/>
    </row>
    <row r="42" spans="1:12" ht="12.75">
      <c r="A42" s="19">
        <f t="shared" si="3"/>
        <v>42399</v>
      </c>
      <c r="B42" s="20" t="str">
        <f>VLOOKUP(WEEKDAY(A42,1),גיליון1!$A$3:$B$9,2,0)</f>
        <v>Saturday</v>
      </c>
      <c r="C42" s="59"/>
      <c r="D42" s="60"/>
      <c r="E42" s="61"/>
      <c r="F42" s="62"/>
      <c r="G42" s="87">
        <f t="shared" si="2"/>
        <v>0</v>
      </c>
      <c r="H42" s="64"/>
      <c r="I42" s="6">
        <f t="shared" si="0"/>
        <v>0</v>
      </c>
      <c r="J42" s="66"/>
      <c r="K42" s="10">
        <f t="shared" si="1"/>
        <v>0</v>
      </c>
      <c r="L42" s="134"/>
    </row>
    <row r="43" spans="1:12" ht="13.5" thickBot="1">
      <c r="A43" s="21">
        <f t="shared" si="3"/>
        <v>42400</v>
      </c>
      <c r="B43" s="18" t="str">
        <f>VLOOKUP(WEEKDAY(A43,1),גיליון1!$A$3:$B$9,2,0)</f>
        <v>Sunday</v>
      </c>
      <c r="C43" s="59"/>
      <c r="D43" s="60"/>
      <c r="E43" s="61"/>
      <c r="F43" s="62"/>
      <c r="G43" s="88">
        <f t="shared" si="2"/>
        <v>0</v>
      </c>
      <c r="H43" s="64"/>
      <c r="I43" s="7">
        <f t="shared" si="0"/>
        <v>0</v>
      </c>
      <c r="J43" s="66"/>
      <c r="K43" s="11">
        <f t="shared" si="1"/>
        <v>0</v>
      </c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7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851562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42401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42401</v>
      </c>
      <c r="B13" s="18" t="str">
        <f>VLOOKUP(WEEKDAY(A13,1),גיליון1!$A$3:$B$9,2,0)</f>
        <v>Monday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1">+H13+G13</f>
        <v>0</v>
      </c>
      <c r="J13" s="65"/>
      <c r="K13" s="9">
        <f aca="true" t="shared" si="1" ref="K13:K41">+J13+I13</f>
        <v>0</v>
      </c>
      <c r="L13" s="133"/>
      <c r="N13" s="106"/>
    </row>
    <row r="14" spans="1:12" ht="12.75">
      <c r="A14" s="21">
        <f>+A13+1</f>
        <v>42402</v>
      </c>
      <c r="B14" s="18" t="str">
        <f>VLOOKUP(WEEKDAY(A14,1),גיליון1!$A$3:$B$9,2,0)</f>
        <v>Tuesday</v>
      </c>
      <c r="C14" s="59"/>
      <c r="D14" s="60"/>
      <c r="E14" s="61"/>
      <c r="F14" s="62"/>
      <c r="G14" s="88">
        <f aca="true" t="shared" si="2" ref="G14:G41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3"/>
    </row>
    <row r="15" spans="1:12" ht="12.75">
      <c r="A15" s="21">
        <f aca="true" t="shared" si="3" ref="A15:A41">+A14+1</f>
        <v>42403</v>
      </c>
      <c r="B15" s="18" t="str">
        <f>VLOOKUP(WEEKDAY(A15,1),גיליון1!$A$3:$B$9,2,0)</f>
        <v>Wednesday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42404</v>
      </c>
      <c r="B16" s="18" t="str">
        <f>VLOOKUP(WEEKDAY(A16,1),גיליון1!$A$3:$B$9,2,0)</f>
        <v>Thursday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19">
        <f t="shared" si="3"/>
        <v>42405</v>
      </c>
      <c r="B17" s="20" t="str">
        <f>VLOOKUP(WEEKDAY(A17,1),גיליון1!$A$3:$B$9,2,0)</f>
        <v>Friday</v>
      </c>
      <c r="C17" s="59"/>
      <c r="D17" s="60"/>
      <c r="E17" s="61"/>
      <c r="F17" s="62"/>
      <c r="G17" s="87">
        <f t="shared" si="2"/>
        <v>0</v>
      </c>
      <c r="H17" s="64"/>
      <c r="I17" s="6">
        <f t="shared" si="0"/>
        <v>0</v>
      </c>
      <c r="J17" s="66"/>
      <c r="K17" s="10">
        <f t="shared" si="1"/>
        <v>0</v>
      </c>
      <c r="L17" s="134"/>
    </row>
    <row r="18" spans="1:12" ht="12.75">
      <c r="A18" s="19">
        <f t="shared" si="3"/>
        <v>42406</v>
      </c>
      <c r="B18" s="20" t="str">
        <f>VLOOKUP(WEEKDAY(A18,1),גיליון1!$A$3:$B$9,2,0)</f>
        <v>Saturday</v>
      </c>
      <c r="C18" s="59"/>
      <c r="D18" s="60"/>
      <c r="E18" s="61"/>
      <c r="F18" s="62"/>
      <c r="G18" s="87">
        <f t="shared" si="2"/>
        <v>0</v>
      </c>
      <c r="H18" s="64"/>
      <c r="I18" s="6">
        <f t="shared" si="0"/>
        <v>0</v>
      </c>
      <c r="J18" s="66"/>
      <c r="K18" s="10">
        <f t="shared" si="1"/>
        <v>0</v>
      </c>
      <c r="L18" s="134"/>
    </row>
    <row r="19" spans="1:12" ht="12.75">
      <c r="A19" s="21">
        <f t="shared" si="3"/>
        <v>42407</v>
      </c>
      <c r="B19" s="18" t="str">
        <f>VLOOKUP(WEEKDAY(A19,1),גיליון1!$A$3:$B$9,2,0)</f>
        <v>Sunday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21">
        <f t="shared" si="3"/>
        <v>42408</v>
      </c>
      <c r="B20" s="18" t="str">
        <f>VLOOKUP(WEEKDAY(A20,1),גיליון1!$A$3:$B$9,2,0)</f>
        <v>Monday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/>
    </row>
    <row r="21" spans="1:12" ht="12.75">
      <c r="A21" s="21">
        <f t="shared" si="3"/>
        <v>42409</v>
      </c>
      <c r="B21" s="18" t="str">
        <f>VLOOKUP(WEEKDAY(A21,1),גיליון1!$A$3:$B$9,2,0)</f>
        <v>Tuesday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/>
    </row>
    <row r="22" spans="1:12" ht="12.75">
      <c r="A22" s="21">
        <f t="shared" si="3"/>
        <v>42410</v>
      </c>
      <c r="B22" s="18" t="str">
        <f>VLOOKUP(WEEKDAY(A22,1),גיליון1!$A$3:$B$9,2,0)</f>
        <v>Wednesday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5"/>
    </row>
    <row r="23" spans="1:12" ht="12.75">
      <c r="A23" s="21">
        <f t="shared" si="3"/>
        <v>42411</v>
      </c>
      <c r="B23" s="18" t="str">
        <f>VLOOKUP(WEEKDAY(A23,1),גיליון1!$A$3:$B$9,2,0)</f>
        <v>Thursday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19">
        <f t="shared" si="3"/>
        <v>42412</v>
      </c>
      <c r="B24" s="20" t="str">
        <f>VLOOKUP(WEEKDAY(A24,1),גיליון1!$A$3:$B$9,2,0)</f>
        <v>Friday</v>
      </c>
      <c r="C24" s="59"/>
      <c r="D24" s="60"/>
      <c r="E24" s="61"/>
      <c r="F24" s="62"/>
      <c r="G24" s="87">
        <f t="shared" si="2"/>
        <v>0</v>
      </c>
      <c r="H24" s="64"/>
      <c r="I24" s="6">
        <f t="shared" si="0"/>
        <v>0</v>
      </c>
      <c r="J24" s="66"/>
      <c r="K24" s="10">
        <f t="shared" si="1"/>
        <v>0</v>
      </c>
      <c r="L24" s="134"/>
    </row>
    <row r="25" spans="1:12" ht="12.75">
      <c r="A25" s="19">
        <f t="shared" si="3"/>
        <v>42413</v>
      </c>
      <c r="B25" s="20" t="str">
        <f>VLOOKUP(WEEKDAY(A25,1),גיליון1!$A$3:$B$9,2,0)</f>
        <v>Saturday</v>
      </c>
      <c r="C25" s="59"/>
      <c r="D25" s="60"/>
      <c r="E25" s="61"/>
      <c r="F25" s="62"/>
      <c r="G25" s="87">
        <f t="shared" si="2"/>
        <v>0</v>
      </c>
      <c r="H25" s="64"/>
      <c r="I25" s="6">
        <f t="shared" si="0"/>
        <v>0</v>
      </c>
      <c r="J25" s="66"/>
      <c r="K25" s="10">
        <f t="shared" si="1"/>
        <v>0</v>
      </c>
      <c r="L25" s="134"/>
    </row>
    <row r="26" spans="1:12" ht="12.75">
      <c r="A26" s="21">
        <f t="shared" si="3"/>
        <v>42414</v>
      </c>
      <c r="B26" s="18" t="str">
        <f>VLOOKUP(WEEKDAY(A26,1),גיליון1!$A$3:$B$9,2,0)</f>
        <v>Sunday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21">
        <f t="shared" si="3"/>
        <v>42415</v>
      </c>
      <c r="B27" s="18" t="str">
        <f>VLOOKUP(WEEKDAY(A27,1),גיליון1!$A$3:$B$9,2,0)</f>
        <v>Monday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42416</v>
      </c>
      <c r="B28" s="18" t="str">
        <f>VLOOKUP(WEEKDAY(A28,1),גיליון1!$A$3:$B$9,2,0)</f>
        <v>Tuesday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21">
        <f t="shared" si="3"/>
        <v>42417</v>
      </c>
      <c r="B29" s="18" t="str">
        <f>VLOOKUP(WEEKDAY(A29,1),גיליון1!$A$3:$B$9,2,0)</f>
        <v>Wednesday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42418</v>
      </c>
      <c r="B30" s="18" t="str">
        <f>VLOOKUP(WEEKDAY(A30,1),גיליון1!$A$3:$B$9,2,0)</f>
        <v>Thursday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19">
        <f t="shared" si="3"/>
        <v>42419</v>
      </c>
      <c r="B31" s="20" t="str">
        <f>VLOOKUP(WEEKDAY(A31,1),גיליון1!$A$3:$B$9,2,0)</f>
        <v>Friday</v>
      </c>
      <c r="C31" s="59"/>
      <c r="D31" s="60"/>
      <c r="E31" s="61"/>
      <c r="F31" s="62"/>
      <c r="G31" s="87">
        <f t="shared" si="2"/>
        <v>0</v>
      </c>
      <c r="H31" s="64"/>
      <c r="I31" s="6">
        <f t="shared" si="0"/>
        <v>0</v>
      </c>
      <c r="J31" s="66"/>
      <c r="K31" s="10">
        <f t="shared" si="1"/>
        <v>0</v>
      </c>
      <c r="L31" s="134"/>
    </row>
    <row r="32" spans="1:12" ht="12.75">
      <c r="A32" s="19">
        <f t="shared" si="3"/>
        <v>42420</v>
      </c>
      <c r="B32" s="20" t="str">
        <f>VLOOKUP(WEEKDAY(A32,1),גיליון1!$A$3:$B$9,2,0)</f>
        <v>Saturday</v>
      </c>
      <c r="C32" s="59"/>
      <c r="D32" s="60"/>
      <c r="E32" s="61"/>
      <c r="F32" s="62"/>
      <c r="G32" s="87">
        <f t="shared" si="2"/>
        <v>0</v>
      </c>
      <c r="H32" s="64"/>
      <c r="I32" s="6">
        <f t="shared" si="0"/>
        <v>0</v>
      </c>
      <c r="J32" s="66"/>
      <c r="K32" s="10">
        <f t="shared" si="1"/>
        <v>0</v>
      </c>
      <c r="L32" s="134"/>
    </row>
    <row r="33" spans="1:12" ht="12.75">
      <c r="A33" s="21">
        <f t="shared" si="3"/>
        <v>42421</v>
      </c>
      <c r="B33" s="18" t="str">
        <f>VLOOKUP(WEEKDAY(A33,1),גיליון1!$A$3:$B$9,2,0)</f>
        <v>Sunday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21">
        <f t="shared" si="3"/>
        <v>42422</v>
      </c>
      <c r="B34" s="18" t="str">
        <f>VLOOKUP(WEEKDAY(A34,1),גיליון1!$A$3:$B$9,2,0)</f>
        <v>Monday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21">
        <f t="shared" si="3"/>
        <v>42423</v>
      </c>
      <c r="B35" s="18" t="str">
        <f>VLOOKUP(WEEKDAY(A35,1),גיליון1!$A$3:$B$9,2,0)</f>
        <v>Tuesday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3"/>
    </row>
    <row r="36" spans="1:12" ht="12.75">
      <c r="A36" s="21">
        <f t="shared" si="3"/>
        <v>42424</v>
      </c>
      <c r="B36" s="18" t="str">
        <f>VLOOKUP(WEEKDAY(A36,1),גיליון1!$A$3:$B$9,2,0)</f>
        <v>Wednesday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/>
    </row>
    <row r="37" spans="1:12" ht="12.75">
      <c r="A37" s="21">
        <f t="shared" si="3"/>
        <v>42425</v>
      </c>
      <c r="B37" s="18" t="str">
        <f>VLOOKUP(WEEKDAY(A37,1),גיליון1!$A$3:$B$9,2,0)</f>
        <v>Thursday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19">
        <f t="shared" si="3"/>
        <v>42426</v>
      </c>
      <c r="B38" s="20" t="str">
        <f>VLOOKUP(WEEKDAY(A38,1),גיליון1!$A$3:$B$9,2,0)</f>
        <v>Friday</v>
      </c>
      <c r="C38" s="59"/>
      <c r="D38" s="60"/>
      <c r="E38" s="61"/>
      <c r="F38" s="62"/>
      <c r="G38" s="87">
        <f t="shared" si="2"/>
        <v>0</v>
      </c>
      <c r="H38" s="64"/>
      <c r="I38" s="6">
        <f t="shared" si="0"/>
        <v>0</v>
      </c>
      <c r="J38" s="66"/>
      <c r="K38" s="10">
        <f t="shared" si="1"/>
        <v>0</v>
      </c>
      <c r="L38" s="134"/>
    </row>
    <row r="39" spans="1:12" ht="12.75">
      <c r="A39" s="19">
        <f t="shared" si="3"/>
        <v>42427</v>
      </c>
      <c r="B39" s="20" t="str">
        <f>VLOOKUP(WEEKDAY(A39,1),גיליון1!$A$3:$B$9,2,0)</f>
        <v>Saturday</v>
      </c>
      <c r="C39" s="59"/>
      <c r="D39" s="60"/>
      <c r="E39" s="61"/>
      <c r="F39" s="62"/>
      <c r="G39" s="87">
        <f t="shared" si="2"/>
        <v>0</v>
      </c>
      <c r="H39" s="64"/>
      <c r="I39" s="6">
        <f t="shared" si="0"/>
        <v>0</v>
      </c>
      <c r="J39" s="66"/>
      <c r="K39" s="10">
        <f t="shared" si="1"/>
        <v>0</v>
      </c>
      <c r="L39" s="134"/>
    </row>
    <row r="40" spans="1:12" ht="12.75">
      <c r="A40" s="21">
        <f t="shared" si="3"/>
        <v>42428</v>
      </c>
      <c r="B40" s="18" t="str">
        <f>VLOOKUP(WEEKDAY(A40,1),גיליון1!$A$3:$B$9,2,0)</f>
        <v>Sunday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3.5" thickBot="1">
      <c r="A41" s="21">
        <f t="shared" si="3"/>
        <v>42429</v>
      </c>
      <c r="B41" s="18" t="str">
        <f>VLOOKUP(WEEKDAY(A41,1),גיליון1!$A$3:$B$9,2,0)</f>
        <v>Monday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/>
      <c r="B42" s="18"/>
      <c r="C42" s="108"/>
      <c r="D42" s="109"/>
      <c r="E42" s="110"/>
      <c r="F42" s="111"/>
      <c r="G42" s="88"/>
      <c r="H42" s="112"/>
      <c r="I42" s="7"/>
      <c r="J42" s="113"/>
      <c r="K42" s="11"/>
      <c r="L42" s="133"/>
    </row>
    <row r="43" spans="1:12" ht="13.5" thickBot="1">
      <c r="A43" s="21"/>
      <c r="B43" s="18"/>
      <c r="C43" s="108"/>
      <c r="D43" s="109"/>
      <c r="E43" s="110"/>
      <c r="F43" s="111"/>
      <c r="G43" s="88"/>
      <c r="H43" s="112"/>
      <c r="I43" s="7"/>
      <c r="J43" s="113"/>
      <c r="K43" s="11"/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7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851562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42430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42430</v>
      </c>
      <c r="B13" s="18" t="str">
        <f>VLOOKUP(WEEKDAY(A13,1),גיליון1!$A$3:$B$9,2,0)</f>
        <v>Tuesday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3">+H13+G13</f>
        <v>0</v>
      </c>
      <c r="J13" s="65"/>
      <c r="K13" s="9">
        <f aca="true" t="shared" si="1" ref="K13:K43">+J13+I13</f>
        <v>0</v>
      </c>
      <c r="L13" s="133"/>
      <c r="N13" s="106"/>
    </row>
    <row r="14" spans="1:12" ht="12.75">
      <c r="A14" s="21">
        <f>+A13+1</f>
        <v>42431</v>
      </c>
      <c r="B14" s="18" t="str">
        <f>VLOOKUP(WEEKDAY(A14,1),גיליון1!$A$3:$B$9,2,0)</f>
        <v>Wednesday</v>
      </c>
      <c r="C14" s="59"/>
      <c r="D14" s="60"/>
      <c r="E14" s="61"/>
      <c r="F14" s="62"/>
      <c r="G14" s="88">
        <f aca="true" t="shared" si="2" ref="G14:G43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3"/>
    </row>
    <row r="15" spans="1:12" ht="12.75">
      <c r="A15" s="21">
        <f aca="true" t="shared" si="3" ref="A15:A43">+A14+1</f>
        <v>42432</v>
      </c>
      <c r="B15" s="18" t="str">
        <f>VLOOKUP(WEEKDAY(A15,1),גיליון1!$A$3:$B$9,2,0)</f>
        <v>Thursday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19">
        <f t="shared" si="3"/>
        <v>42433</v>
      </c>
      <c r="B16" s="20" t="str">
        <f>VLOOKUP(WEEKDAY(A16,1),גיליון1!$A$3:$B$9,2,0)</f>
        <v>Friday</v>
      </c>
      <c r="C16" s="59"/>
      <c r="D16" s="60"/>
      <c r="E16" s="61"/>
      <c r="F16" s="62"/>
      <c r="G16" s="87">
        <f t="shared" si="2"/>
        <v>0</v>
      </c>
      <c r="H16" s="64"/>
      <c r="I16" s="6">
        <f t="shared" si="0"/>
        <v>0</v>
      </c>
      <c r="J16" s="66"/>
      <c r="K16" s="10">
        <f t="shared" si="1"/>
        <v>0</v>
      </c>
      <c r="L16" s="134"/>
    </row>
    <row r="17" spans="1:12" ht="12.75">
      <c r="A17" s="19">
        <f t="shared" si="3"/>
        <v>42434</v>
      </c>
      <c r="B17" s="20" t="str">
        <f>VLOOKUP(WEEKDAY(A17,1),גיליון1!$A$3:$B$9,2,0)</f>
        <v>Saturday</v>
      </c>
      <c r="C17" s="59"/>
      <c r="D17" s="60"/>
      <c r="E17" s="61"/>
      <c r="F17" s="62"/>
      <c r="G17" s="87">
        <f t="shared" si="2"/>
        <v>0</v>
      </c>
      <c r="H17" s="64"/>
      <c r="I17" s="6">
        <f t="shared" si="0"/>
        <v>0</v>
      </c>
      <c r="J17" s="66"/>
      <c r="K17" s="10">
        <f t="shared" si="1"/>
        <v>0</v>
      </c>
      <c r="L17" s="134"/>
    </row>
    <row r="18" spans="1:12" ht="12.75">
      <c r="A18" s="21">
        <f t="shared" si="3"/>
        <v>42435</v>
      </c>
      <c r="B18" s="18" t="str">
        <f>VLOOKUP(WEEKDAY(A18,1),גיליון1!$A$3:$B$9,2,0)</f>
        <v>Sunday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42436</v>
      </c>
      <c r="B19" s="18" t="str">
        <f>VLOOKUP(WEEKDAY(A19,1),גיליון1!$A$3:$B$9,2,0)</f>
        <v>Monday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42"/>
    </row>
    <row r="20" spans="1:12" ht="12.75">
      <c r="A20" s="21">
        <f t="shared" si="3"/>
        <v>42437</v>
      </c>
      <c r="B20" s="18" t="str">
        <f>VLOOKUP(WEEKDAY(A20,1),גיליון1!$A$3:$B$9,2,0)</f>
        <v>Tuesday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/>
    </row>
    <row r="21" spans="1:12" ht="12.75">
      <c r="A21" s="21">
        <f t="shared" si="3"/>
        <v>42438</v>
      </c>
      <c r="B21" s="18" t="str">
        <f>VLOOKUP(WEEKDAY(A21,1),גיליון1!$A$3:$B$9,2,0)</f>
        <v>Wednesday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/>
    </row>
    <row r="22" spans="1:12" ht="12.75">
      <c r="A22" s="21">
        <f t="shared" si="3"/>
        <v>42439</v>
      </c>
      <c r="B22" s="18" t="str">
        <f>VLOOKUP(WEEKDAY(A22,1),גיליון1!$A$3:$B$9,2,0)</f>
        <v>Thursday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/>
    </row>
    <row r="23" spans="1:12" ht="12.75">
      <c r="A23" s="19">
        <f t="shared" si="3"/>
        <v>42440</v>
      </c>
      <c r="B23" s="20" t="str">
        <f>VLOOKUP(WEEKDAY(A23,1),גיליון1!$A$3:$B$9,2,0)</f>
        <v>Friday</v>
      </c>
      <c r="C23" s="59"/>
      <c r="D23" s="60"/>
      <c r="E23" s="61"/>
      <c r="F23" s="62"/>
      <c r="G23" s="87">
        <f t="shared" si="2"/>
        <v>0</v>
      </c>
      <c r="H23" s="64"/>
      <c r="I23" s="6">
        <f t="shared" si="0"/>
        <v>0</v>
      </c>
      <c r="J23" s="66"/>
      <c r="K23" s="10">
        <f t="shared" si="1"/>
        <v>0</v>
      </c>
      <c r="L23" s="134"/>
    </row>
    <row r="24" spans="1:12" ht="12.75">
      <c r="A24" s="19">
        <f t="shared" si="3"/>
        <v>42441</v>
      </c>
      <c r="B24" s="20" t="str">
        <f>VLOOKUP(WEEKDAY(A24,1),גיליון1!$A$3:$B$9,2,0)</f>
        <v>Saturday</v>
      </c>
      <c r="C24" s="59"/>
      <c r="D24" s="60"/>
      <c r="E24" s="61"/>
      <c r="F24" s="62"/>
      <c r="G24" s="87">
        <f t="shared" si="2"/>
        <v>0</v>
      </c>
      <c r="H24" s="64"/>
      <c r="I24" s="6">
        <f t="shared" si="0"/>
        <v>0</v>
      </c>
      <c r="J24" s="66"/>
      <c r="K24" s="10">
        <f t="shared" si="1"/>
        <v>0</v>
      </c>
      <c r="L24" s="134"/>
    </row>
    <row r="25" spans="1:12" ht="12.75">
      <c r="A25" s="21">
        <f t="shared" si="3"/>
        <v>42442</v>
      </c>
      <c r="B25" s="18" t="str">
        <f>VLOOKUP(WEEKDAY(A25,1),גיליון1!$A$3:$B$9,2,0)</f>
        <v>Sunday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/>
    </row>
    <row r="26" spans="1:12" ht="12.75">
      <c r="A26" s="21">
        <f t="shared" si="3"/>
        <v>42443</v>
      </c>
      <c r="B26" s="18" t="str">
        <f>VLOOKUP(WEEKDAY(A26,1),גיליון1!$A$3:$B$9,2,0)</f>
        <v>Monday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21">
        <f t="shared" si="3"/>
        <v>42444</v>
      </c>
      <c r="B27" s="18" t="str">
        <f>VLOOKUP(WEEKDAY(A27,1),גיליון1!$A$3:$B$9,2,0)</f>
        <v>Tuesday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42445</v>
      </c>
      <c r="B28" s="18" t="str">
        <f>VLOOKUP(WEEKDAY(A28,1),גיליון1!$A$3:$B$9,2,0)</f>
        <v>Wednesday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21">
        <f t="shared" si="3"/>
        <v>42446</v>
      </c>
      <c r="B29" s="18" t="str">
        <f>VLOOKUP(WEEKDAY(A29,1),גיליון1!$A$3:$B$9,2,0)</f>
        <v>Thursday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19">
        <f t="shared" si="3"/>
        <v>42447</v>
      </c>
      <c r="B30" s="20" t="str">
        <f>VLOOKUP(WEEKDAY(A30,1),גיליון1!$A$3:$B$9,2,0)</f>
        <v>Friday</v>
      </c>
      <c r="C30" s="59"/>
      <c r="D30" s="60"/>
      <c r="E30" s="61"/>
      <c r="F30" s="62"/>
      <c r="G30" s="87">
        <f t="shared" si="2"/>
        <v>0</v>
      </c>
      <c r="H30" s="64"/>
      <c r="I30" s="6">
        <f t="shared" si="0"/>
        <v>0</v>
      </c>
      <c r="J30" s="66"/>
      <c r="K30" s="10">
        <f t="shared" si="1"/>
        <v>0</v>
      </c>
      <c r="L30" s="134"/>
    </row>
    <row r="31" spans="1:12" ht="12.75">
      <c r="A31" s="19">
        <f t="shared" si="3"/>
        <v>42448</v>
      </c>
      <c r="B31" s="20" t="str">
        <f>VLOOKUP(WEEKDAY(A31,1),גיליון1!$A$3:$B$9,2,0)</f>
        <v>Saturday</v>
      </c>
      <c r="C31" s="59"/>
      <c r="D31" s="60"/>
      <c r="E31" s="61"/>
      <c r="F31" s="62"/>
      <c r="G31" s="87">
        <f t="shared" si="2"/>
        <v>0</v>
      </c>
      <c r="H31" s="64"/>
      <c r="I31" s="6">
        <f t="shared" si="0"/>
        <v>0</v>
      </c>
      <c r="J31" s="66"/>
      <c r="K31" s="10">
        <f t="shared" si="1"/>
        <v>0</v>
      </c>
      <c r="L31" s="134"/>
    </row>
    <row r="32" spans="1:12" ht="12.75">
      <c r="A32" s="21">
        <f t="shared" si="3"/>
        <v>42449</v>
      </c>
      <c r="B32" s="18" t="str">
        <f>VLOOKUP(WEEKDAY(A32,1),גיליון1!$A$3:$B$9,2,0)</f>
        <v>Sunday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42450</v>
      </c>
      <c r="B33" s="18" t="str">
        <f>VLOOKUP(WEEKDAY(A33,1),גיליון1!$A$3:$B$9,2,0)</f>
        <v>Monday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21">
        <f t="shared" si="3"/>
        <v>42451</v>
      </c>
      <c r="B34" s="18" t="str">
        <f>VLOOKUP(WEEKDAY(A34,1),גיליון1!$A$3:$B$9,2,0)</f>
        <v>Tuesday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21">
        <f t="shared" si="3"/>
        <v>42452</v>
      </c>
      <c r="B35" s="18" t="str">
        <f>VLOOKUP(WEEKDAY(A35,1),גיליון1!$A$3:$B$9,2,0)</f>
        <v>Wednesday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3"/>
    </row>
    <row r="36" spans="1:12" ht="12.75">
      <c r="A36" s="21">
        <f t="shared" si="3"/>
        <v>42453</v>
      </c>
      <c r="B36" s="18" t="str">
        <f>VLOOKUP(WEEKDAY(A36,1),גיליון1!$A$3:$B$9,2,0)</f>
        <v>Thursday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5" t="s">
        <v>20</v>
      </c>
    </row>
    <row r="37" spans="1:12" ht="12.75">
      <c r="A37" s="19">
        <f t="shared" si="3"/>
        <v>42454</v>
      </c>
      <c r="B37" s="20" t="str">
        <f>VLOOKUP(WEEKDAY(A37,1),גיליון1!$A$3:$B$9,2,0)</f>
        <v>Friday</v>
      </c>
      <c r="C37" s="59"/>
      <c r="D37" s="60"/>
      <c r="E37" s="61"/>
      <c r="F37" s="62"/>
      <c r="G37" s="87">
        <f t="shared" si="2"/>
        <v>0</v>
      </c>
      <c r="H37" s="64"/>
      <c r="I37" s="6">
        <f t="shared" si="0"/>
        <v>0</v>
      </c>
      <c r="J37" s="66"/>
      <c r="K37" s="10">
        <f t="shared" si="1"/>
        <v>0</v>
      </c>
      <c r="L37" s="134"/>
    </row>
    <row r="38" spans="1:12" ht="12.75">
      <c r="A38" s="19">
        <f t="shared" si="3"/>
        <v>42455</v>
      </c>
      <c r="B38" s="20" t="str">
        <f>VLOOKUP(WEEKDAY(A38,1),גיליון1!$A$3:$B$9,2,0)</f>
        <v>Saturday</v>
      </c>
      <c r="C38" s="59"/>
      <c r="D38" s="60"/>
      <c r="E38" s="61"/>
      <c r="F38" s="62"/>
      <c r="G38" s="87">
        <f t="shared" si="2"/>
        <v>0</v>
      </c>
      <c r="H38" s="64"/>
      <c r="I38" s="6">
        <f t="shared" si="0"/>
        <v>0</v>
      </c>
      <c r="J38" s="66"/>
      <c r="K38" s="10">
        <f t="shared" si="1"/>
        <v>0</v>
      </c>
      <c r="L38" s="134"/>
    </row>
    <row r="39" spans="1:12" ht="12.75">
      <c r="A39" s="21">
        <f t="shared" si="3"/>
        <v>42456</v>
      </c>
      <c r="B39" s="18" t="str">
        <f>VLOOKUP(WEEKDAY(A39,1),גיליון1!$A$3:$B$9,2,0)</f>
        <v>Sunday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/>
    </row>
    <row r="40" spans="1:12" ht="12.75">
      <c r="A40" s="21">
        <f t="shared" si="3"/>
        <v>42457</v>
      </c>
      <c r="B40" s="18" t="str">
        <f>VLOOKUP(WEEKDAY(A40,1),גיליון1!$A$3:$B$9,2,0)</f>
        <v>Monday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/>
    </row>
    <row r="41" spans="1:12" ht="12.75">
      <c r="A41" s="21">
        <f t="shared" si="3"/>
        <v>42458</v>
      </c>
      <c r="B41" s="18" t="str">
        <f>VLOOKUP(WEEKDAY(A41,1),גיליון1!$A$3:$B$9,2,0)</f>
        <v>Tuesday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>
        <f t="shared" si="3"/>
        <v>42459</v>
      </c>
      <c r="B42" s="18" t="str">
        <f>VLOOKUP(WEEKDAY(A42,1),גיליון1!$A$3:$B$9,2,0)</f>
        <v>Wednesday</v>
      </c>
      <c r="C42" s="59"/>
      <c r="D42" s="60"/>
      <c r="E42" s="61"/>
      <c r="F42" s="62"/>
      <c r="G42" s="88">
        <f t="shared" si="2"/>
        <v>0</v>
      </c>
      <c r="H42" s="64"/>
      <c r="I42" s="7">
        <f t="shared" si="0"/>
        <v>0</v>
      </c>
      <c r="J42" s="66"/>
      <c r="K42" s="11">
        <f t="shared" si="1"/>
        <v>0</v>
      </c>
      <c r="L42" s="133"/>
    </row>
    <row r="43" spans="1:12" ht="13.5" thickBot="1">
      <c r="A43" s="21">
        <f t="shared" si="3"/>
        <v>42460</v>
      </c>
      <c r="B43" s="18" t="str">
        <f>VLOOKUP(WEEKDAY(A43,1),גיליון1!$A$3:$B$9,2,0)</f>
        <v>Thursday</v>
      </c>
      <c r="C43" s="59"/>
      <c r="D43" s="60"/>
      <c r="E43" s="61"/>
      <c r="F43" s="62"/>
      <c r="G43" s="88">
        <f t="shared" si="2"/>
        <v>0</v>
      </c>
      <c r="H43" s="64"/>
      <c r="I43" s="7">
        <f t="shared" si="0"/>
        <v>0</v>
      </c>
      <c r="J43" s="66"/>
      <c r="K43" s="11">
        <f t="shared" si="1"/>
        <v>0</v>
      </c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12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  <c r="L59" s="58"/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25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2.421875" style="22" customWidth="1"/>
    <col min="10" max="10" width="11.57421875" style="22" customWidth="1"/>
    <col min="11" max="11" width="7.28125" style="22" customWidth="1"/>
    <col min="12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42461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126"/>
      <c r="B8" s="38"/>
      <c r="C8" s="155" t="s">
        <v>2</v>
      </c>
      <c r="D8" s="156"/>
      <c r="E8" s="157"/>
      <c r="F8" s="158"/>
      <c r="G8" s="181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127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4"/>
      <c r="B10" s="43" t="s">
        <v>3</v>
      </c>
      <c r="C10" s="130" t="s">
        <v>31</v>
      </c>
      <c r="D10" s="131" t="s">
        <v>32</v>
      </c>
      <c r="E10" s="131" t="s">
        <v>28</v>
      </c>
      <c r="F10" s="131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128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129"/>
      <c r="B12" s="48" t="s">
        <v>61</v>
      </c>
      <c r="C12" s="129" t="str">
        <f>IF('total year'!C12=0," ",'total year'!C12)</f>
        <v> </v>
      </c>
      <c r="D12" s="47" t="str">
        <f>IF('total year'!D12=0," ",'total year'!D12)</f>
        <v> </v>
      </c>
      <c r="E12" s="47" t="str">
        <f>IF('total year'!E12=0," ",'total year'!E12)</f>
        <v> </v>
      </c>
      <c r="F12" s="47" t="str">
        <f>IF('total year'!F12=0," ",'total year'!F12)</f>
        <v> </v>
      </c>
      <c r="G12" s="180"/>
      <c r="H12" s="169"/>
      <c r="I12" s="163"/>
      <c r="J12" s="151"/>
      <c r="K12" s="148"/>
      <c r="L12" s="148"/>
      <c r="M12" s="121" t="s">
        <v>54</v>
      </c>
    </row>
    <row r="13" spans="1:12" ht="12.75">
      <c r="A13" s="122">
        <v>42461</v>
      </c>
      <c r="B13" s="123" t="str">
        <f>VLOOKUP(WEEKDAY(A13,1),גיליון1!$A$3:$B$9,2,0)</f>
        <v>Friday</v>
      </c>
      <c r="C13" s="114"/>
      <c r="D13" s="115"/>
      <c r="E13" s="116"/>
      <c r="F13" s="117"/>
      <c r="G13" s="118">
        <f>SUM(C13:F13)</f>
        <v>0</v>
      </c>
      <c r="H13" s="63"/>
      <c r="I13" s="124">
        <f aca="true" t="shared" si="0" ref="I13:I42">+H13+G13</f>
        <v>0</v>
      </c>
      <c r="J13" s="65"/>
      <c r="K13" s="125">
        <f aca="true" t="shared" si="1" ref="K13:K42">+J13+I13</f>
        <v>0</v>
      </c>
      <c r="L13" s="136"/>
    </row>
    <row r="14" spans="1:12" ht="12.75">
      <c r="A14" s="19">
        <f>+A13+1</f>
        <v>42462</v>
      </c>
      <c r="B14" s="20" t="str">
        <f>VLOOKUP(WEEKDAY(A14,1),גיליון1!$A$3:$B$9,2,0)</f>
        <v>Saturday</v>
      </c>
      <c r="C14" s="59"/>
      <c r="D14" s="60"/>
      <c r="E14" s="61"/>
      <c r="F14" s="62"/>
      <c r="G14" s="87">
        <f aca="true" t="shared" si="2" ref="G14:G42">SUM(C14:F14)</f>
        <v>0</v>
      </c>
      <c r="H14" s="64"/>
      <c r="I14" s="6">
        <f t="shared" si="0"/>
        <v>0</v>
      </c>
      <c r="J14" s="66"/>
      <c r="K14" s="10">
        <f t="shared" si="1"/>
        <v>0</v>
      </c>
      <c r="L14" s="134"/>
    </row>
    <row r="15" spans="1:12" ht="12.75">
      <c r="A15" s="21">
        <f aca="true" t="shared" si="3" ref="A15:A42">+A14+1</f>
        <v>42463</v>
      </c>
      <c r="B15" s="18" t="str">
        <f>VLOOKUP(WEEKDAY(A15,1),גיליון1!$A$3:$B$9,2,0)</f>
        <v>Sunday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42464</v>
      </c>
      <c r="B16" s="18" t="str">
        <f>VLOOKUP(WEEKDAY(A16,1),גיליון1!$A$3:$B$9,2,0)</f>
        <v>Monday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21">
        <f t="shared" si="3"/>
        <v>42465</v>
      </c>
      <c r="B17" s="18" t="str">
        <f>VLOOKUP(WEEKDAY(A17,1),גיליון1!$A$3:$B$9,2,0)</f>
        <v>Tuesday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3"/>
    </row>
    <row r="18" spans="1:12" ht="12.75">
      <c r="A18" s="21">
        <f t="shared" si="3"/>
        <v>42466</v>
      </c>
      <c r="B18" s="18" t="str">
        <f>VLOOKUP(WEEKDAY(A18,1),גיליון1!$A$3:$B$9,2,0)</f>
        <v>Wednesday</v>
      </c>
      <c r="C18" s="59"/>
      <c r="D18" s="60"/>
      <c r="E18" s="61"/>
      <c r="F18" s="62"/>
      <c r="G18" s="88">
        <f t="shared" si="2"/>
        <v>0</v>
      </c>
      <c r="H18" s="64"/>
      <c r="I18" s="7">
        <f t="shared" si="0"/>
        <v>0</v>
      </c>
      <c r="J18" s="66"/>
      <c r="K18" s="11">
        <f t="shared" si="1"/>
        <v>0</v>
      </c>
      <c r="L18" s="133"/>
    </row>
    <row r="19" spans="1:12" ht="12.75">
      <c r="A19" s="21">
        <f t="shared" si="3"/>
        <v>42467</v>
      </c>
      <c r="B19" s="18" t="str">
        <f>VLOOKUP(WEEKDAY(A19,1),גיליון1!$A$3:$B$9,2,0)</f>
        <v>Thursday</v>
      </c>
      <c r="C19" s="59"/>
      <c r="D19" s="60"/>
      <c r="E19" s="61"/>
      <c r="F19" s="62"/>
      <c r="G19" s="88">
        <f t="shared" si="2"/>
        <v>0</v>
      </c>
      <c r="H19" s="64"/>
      <c r="I19" s="7">
        <f t="shared" si="0"/>
        <v>0</v>
      </c>
      <c r="J19" s="66"/>
      <c r="K19" s="11">
        <f t="shared" si="1"/>
        <v>0</v>
      </c>
      <c r="L19" s="133"/>
    </row>
    <row r="20" spans="1:12" ht="12.75">
      <c r="A20" s="19">
        <f t="shared" si="3"/>
        <v>42468</v>
      </c>
      <c r="B20" s="20" t="str">
        <f>VLOOKUP(WEEKDAY(A20,1),גיליון1!$A$3:$B$9,2,0)</f>
        <v>Friday</v>
      </c>
      <c r="C20" s="59"/>
      <c r="D20" s="60"/>
      <c r="E20" s="61"/>
      <c r="F20" s="62"/>
      <c r="G20" s="87">
        <f t="shared" si="2"/>
        <v>0</v>
      </c>
      <c r="H20" s="64"/>
      <c r="I20" s="6">
        <f t="shared" si="0"/>
        <v>0</v>
      </c>
      <c r="J20" s="66"/>
      <c r="K20" s="10">
        <f t="shared" si="1"/>
        <v>0</v>
      </c>
      <c r="L20" s="134"/>
    </row>
    <row r="21" spans="1:12" ht="12.75">
      <c r="A21" s="19">
        <f t="shared" si="3"/>
        <v>42469</v>
      </c>
      <c r="B21" s="20" t="str">
        <f>VLOOKUP(WEEKDAY(A21,1),גיליון1!$A$3:$B$9,2,0)</f>
        <v>Saturday</v>
      </c>
      <c r="C21" s="59"/>
      <c r="D21" s="60"/>
      <c r="E21" s="61"/>
      <c r="F21" s="62"/>
      <c r="G21" s="87">
        <f t="shared" si="2"/>
        <v>0</v>
      </c>
      <c r="H21" s="64"/>
      <c r="I21" s="6">
        <f t="shared" si="0"/>
        <v>0</v>
      </c>
      <c r="J21" s="66"/>
      <c r="K21" s="10">
        <f t="shared" si="1"/>
        <v>0</v>
      </c>
      <c r="L21" s="134"/>
    </row>
    <row r="22" spans="1:12" ht="12.75">
      <c r="A22" s="21">
        <f t="shared" si="3"/>
        <v>42470</v>
      </c>
      <c r="B22" s="18" t="str">
        <f>VLOOKUP(WEEKDAY(A22,1),גיליון1!$A$3:$B$9,2,0)</f>
        <v>Sunday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3"/>
    </row>
    <row r="23" spans="1:12" ht="12.75">
      <c r="A23" s="21">
        <f t="shared" si="3"/>
        <v>42471</v>
      </c>
      <c r="B23" s="18" t="str">
        <f>VLOOKUP(WEEKDAY(A23,1),גיליון1!$A$3:$B$9,2,0)</f>
        <v>Monday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3"/>
    </row>
    <row r="24" spans="1:12" ht="12.75">
      <c r="A24" s="21">
        <f t="shared" si="3"/>
        <v>42472</v>
      </c>
      <c r="B24" s="18" t="str">
        <f>VLOOKUP(WEEKDAY(A24,1),גיליון1!$A$3:$B$9,2,0)</f>
        <v>Tuesday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3"/>
    </row>
    <row r="25" spans="1:12" ht="12.75">
      <c r="A25" s="21">
        <f t="shared" si="3"/>
        <v>42473</v>
      </c>
      <c r="B25" s="18" t="str">
        <f>VLOOKUP(WEEKDAY(A25,1),גיליון1!$A$3:$B$9,2,0)</f>
        <v>Wednesday</v>
      </c>
      <c r="C25" s="59"/>
      <c r="D25" s="60"/>
      <c r="E25" s="61"/>
      <c r="F25" s="62"/>
      <c r="G25" s="88">
        <f t="shared" si="2"/>
        <v>0</v>
      </c>
      <c r="H25" s="64"/>
      <c r="I25" s="7">
        <f t="shared" si="0"/>
        <v>0</v>
      </c>
      <c r="J25" s="66"/>
      <c r="K25" s="11">
        <f t="shared" si="1"/>
        <v>0</v>
      </c>
      <c r="L25" s="133"/>
    </row>
    <row r="26" spans="1:12" ht="12.75">
      <c r="A26" s="21">
        <f t="shared" si="3"/>
        <v>42474</v>
      </c>
      <c r="B26" s="18" t="str">
        <f>VLOOKUP(WEEKDAY(A26,1),גיליון1!$A$3:$B$9,2,0)</f>
        <v>Thursday</v>
      </c>
      <c r="C26" s="59"/>
      <c r="D26" s="60"/>
      <c r="E26" s="61"/>
      <c r="F26" s="62"/>
      <c r="G26" s="88">
        <f t="shared" si="2"/>
        <v>0</v>
      </c>
      <c r="H26" s="64"/>
      <c r="I26" s="7">
        <f t="shared" si="0"/>
        <v>0</v>
      </c>
      <c r="J26" s="66"/>
      <c r="K26" s="11">
        <f t="shared" si="1"/>
        <v>0</v>
      </c>
      <c r="L26" s="133"/>
    </row>
    <row r="27" spans="1:12" ht="12.75">
      <c r="A27" s="19">
        <f t="shared" si="3"/>
        <v>42475</v>
      </c>
      <c r="B27" s="20" t="str">
        <f>VLOOKUP(WEEKDAY(A27,1),גיליון1!$A$3:$B$9,2,0)</f>
        <v>Friday</v>
      </c>
      <c r="C27" s="59"/>
      <c r="D27" s="60"/>
      <c r="E27" s="61"/>
      <c r="F27" s="62"/>
      <c r="G27" s="87">
        <f t="shared" si="2"/>
        <v>0</v>
      </c>
      <c r="H27" s="64"/>
      <c r="I27" s="6">
        <f t="shared" si="0"/>
        <v>0</v>
      </c>
      <c r="J27" s="66"/>
      <c r="K27" s="10">
        <f t="shared" si="1"/>
        <v>0</v>
      </c>
      <c r="L27" s="134"/>
    </row>
    <row r="28" spans="1:12" ht="12.75">
      <c r="A28" s="19">
        <f t="shared" si="3"/>
        <v>42476</v>
      </c>
      <c r="B28" s="20" t="str">
        <f>VLOOKUP(WEEKDAY(A28,1),גיליון1!$A$3:$B$9,2,0)</f>
        <v>Saturday</v>
      </c>
      <c r="C28" s="59"/>
      <c r="D28" s="60"/>
      <c r="E28" s="61"/>
      <c r="F28" s="62"/>
      <c r="G28" s="87">
        <f t="shared" si="2"/>
        <v>0</v>
      </c>
      <c r="H28" s="64"/>
      <c r="I28" s="6">
        <f t="shared" si="0"/>
        <v>0</v>
      </c>
      <c r="J28" s="66"/>
      <c r="K28" s="10">
        <f t="shared" si="1"/>
        <v>0</v>
      </c>
      <c r="L28" s="134"/>
    </row>
    <row r="29" spans="1:12" ht="12.75">
      <c r="A29" s="21">
        <f t="shared" si="3"/>
        <v>42477</v>
      </c>
      <c r="B29" s="18" t="str">
        <f>VLOOKUP(WEEKDAY(A29,1),גיליון1!$A$3:$B$9,2,0)</f>
        <v>Sunday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42478</v>
      </c>
      <c r="B30" s="18" t="str">
        <f>VLOOKUP(WEEKDAY(A30,1),גיליון1!$A$3:$B$9,2,0)</f>
        <v>Monday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42479</v>
      </c>
      <c r="B31" s="18" t="str">
        <f>VLOOKUP(WEEKDAY(A31,1),גיליון1!$A$3:$B$9,2,0)</f>
        <v>Tuesday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21">
        <f t="shared" si="3"/>
        <v>42480</v>
      </c>
      <c r="B32" s="18" t="str">
        <f>VLOOKUP(WEEKDAY(A32,1),גיליון1!$A$3:$B$9,2,0)</f>
        <v>Wednesday</v>
      </c>
      <c r="C32" s="59"/>
      <c r="D32" s="60"/>
      <c r="E32" s="61"/>
      <c r="F32" s="62"/>
      <c r="G32" s="88">
        <f t="shared" si="2"/>
        <v>0</v>
      </c>
      <c r="H32" s="64"/>
      <c r="I32" s="7">
        <f t="shared" si="0"/>
        <v>0</v>
      </c>
      <c r="J32" s="66"/>
      <c r="K32" s="11">
        <f t="shared" si="1"/>
        <v>0</v>
      </c>
      <c r="L32" s="133"/>
    </row>
    <row r="33" spans="1:12" ht="12.75">
      <c r="A33" s="21">
        <f t="shared" si="3"/>
        <v>42481</v>
      </c>
      <c r="B33" s="18" t="str">
        <f>VLOOKUP(WEEKDAY(A33,1),גיליון1!$A$3:$B$9,2,0)</f>
        <v>Thursday</v>
      </c>
      <c r="C33" s="59"/>
      <c r="D33" s="60"/>
      <c r="E33" s="61"/>
      <c r="F33" s="62"/>
      <c r="G33" s="88">
        <f t="shared" si="2"/>
        <v>0</v>
      </c>
      <c r="H33" s="64"/>
      <c r="I33" s="7">
        <f t="shared" si="0"/>
        <v>0</v>
      </c>
      <c r="J33" s="66"/>
      <c r="K33" s="11">
        <f t="shared" si="1"/>
        <v>0</v>
      </c>
      <c r="L33" s="133"/>
    </row>
    <row r="34" spans="1:12" ht="12.75">
      <c r="A34" s="19">
        <f t="shared" si="3"/>
        <v>42482</v>
      </c>
      <c r="B34" s="20" t="str">
        <f>VLOOKUP(WEEKDAY(A34,1),גיליון1!$A$3:$B$9,2,0)</f>
        <v>Friday</v>
      </c>
      <c r="C34" s="59"/>
      <c r="D34" s="60"/>
      <c r="E34" s="61"/>
      <c r="F34" s="62"/>
      <c r="G34" s="87">
        <f t="shared" si="2"/>
        <v>0</v>
      </c>
      <c r="H34" s="64"/>
      <c r="I34" s="6">
        <f t="shared" si="0"/>
        <v>0</v>
      </c>
      <c r="J34" s="66"/>
      <c r="K34" s="10">
        <f t="shared" si="1"/>
        <v>0</v>
      </c>
      <c r="L34" s="137" t="s">
        <v>23</v>
      </c>
    </row>
    <row r="35" spans="1:12" ht="12.75">
      <c r="A35" s="19">
        <f t="shared" si="3"/>
        <v>42483</v>
      </c>
      <c r="B35" s="20" t="str">
        <f>VLOOKUP(WEEKDAY(A35,1),גיליון1!$A$3:$B$9,2,0)</f>
        <v>Saturday</v>
      </c>
      <c r="C35" s="59"/>
      <c r="D35" s="60"/>
      <c r="E35" s="61"/>
      <c r="F35" s="62"/>
      <c r="G35" s="87">
        <f t="shared" si="2"/>
        <v>0</v>
      </c>
      <c r="H35" s="64"/>
      <c r="I35" s="6">
        <f t="shared" si="0"/>
        <v>0</v>
      </c>
      <c r="J35" s="66"/>
      <c r="K35" s="10">
        <f t="shared" si="1"/>
        <v>0</v>
      </c>
      <c r="L35" s="137" t="s">
        <v>19</v>
      </c>
    </row>
    <row r="36" spans="1:12" ht="12.75">
      <c r="A36" s="21">
        <f t="shared" si="3"/>
        <v>42484</v>
      </c>
      <c r="B36" s="18" t="str">
        <f>VLOOKUP(WEEKDAY(A36,1),גיליון1!$A$3:$B$9,2,0)</f>
        <v>Sunday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 t="s">
        <v>19</v>
      </c>
    </row>
    <row r="37" spans="1:12" ht="12.75">
      <c r="A37" s="21">
        <f t="shared" si="3"/>
        <v>42485</v>
      </c>
      <c r="B37" s="18" t="str">
        <f>VLOOKUP(WEEKDAY(A37,1),גיליון1!$A$3:$B$9,2,0)</f>
        <v>Monday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 t="s">
        <v>19</v>
      </c>
    </row>
    <row r="38" spans="1:12" ht="12.75">
      <c r="A38" s="21">
        <f t="shared" si="3"/>
        <v>42486</v>
      </c>
      <c r="B38" s="18" t="str">
        <f>VLOOKUP(WEEKDAY(A38,1),גיליון1!$A$3:$B$9,2,0)</f>
        <v>Tuesday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 t="s">
        <v>19</v>
      </c>
    </row>
    <row r="39" spans="1:12" ht="12.75">
      <c r="A39" s="21">
        <f t="shared" si="3"/>
        <v>42487</v>
      </c>
      <c r="B39" s="18" t="str">
        <f>VLOOKUP(WEEKDAY(A39,1),גיליון1!$A$3:$B$9,2,0)</f>
        <v>Wednesday</v>
      </c>
      <c r="C39" s="59"/>
      <c r="D39" s="60"/>
      <c r="E39" s="61"/>
      <c r="F39" s="62"/>
      <c r="G39" s="88">
        <f t="shared" si="2"/>
        <v>0</v>
      </c>
      <c r="H39" s="64"/>
      <c r="I39" s="7">
        <f t="shared" si="0"/>
        <v>0</v>
      </c>
      <c r="J39" s="66"/>
      <c r="K39" s="11">
        <f t="shared" si="1"/>
        <v>0</v>
      </c>
      <c r="L39" s="133" t="s">
        <v>19</v>
      </c>
    </row>
    <row r="40" spans="1:12" ht="12.75">
      <c r="A40" s="21">
        <f t="shared" si="3"/>
        <v>42488</v>
      </c>
      <c r="B40" s="18" t="str">
        <f>VLOOKUP(WEEKDAY(A40,1),גיליון1!$A$3:$B$9,2,0)</f>
        <v>Thursday</v>
      </c>
      <c r="C40" s="59"/>
      <c r="D40" s="60"/>
      <c r="E40" s="61"/>
      <c r="F40" s="62"/>
      <c r="G40" s="88">
        <f t="shared" si="2"/>
        <v>0</v>
      </c>
      <c r="H40" s="64"/>
      <c r="I40" s="7">
        <f t="shared" si="0"/>
        <v>0</v>
      </c>
      <c r="J40" s="66"/>
      <c r="K40" s="11">
        <f t="shared" si="1"/>
        <v>0</v>
      </c>
      <c r="L40" s="133" t="s">
        <v>19</v>
      </c>
    </row>
    <row r="41" spans="1:12" ht="12.75">
      <c r="A41" s="19">
        <f t="shared" si="3"/>
        <v>42489</v>
      </c>
      <c r="B41" s="20" t="str">
        <f>VLOOKUP(WEEKDAY(A41,1),גיליון1!$A$3:$B$9,2,0)</f>
        <v>Friday</v>
      </c>
      <c r="C41" s="59"/>
      <c r="D41" s="60"/>
      <c r="E41" s="61"/>
      <c r="F41" s="62"/>
      <c r="G41" s="87">
        <f t="shared" si="2"/>
        <v>0</v>
      </c>
      <c r="H41" s="64"/>
      <c r="I41" s="6">
        <f t="shared" si="0"/>
        <v>0</v>
      </c>
      <c r="J41" s="66"/>
      <c r="K41" s="10">
        <f t="shared" si="1"/>
        <v>0</v>
      </c>
      <c r="L41" s="134" t="s">
        <v>19</v>
      </c>
    </row>
    <row r="42" spans="1:12" ht="12.75">
      <c r="A42" s="19">
        <f t="shared" si="3"/>
        <v>42490</v>
      </c>
      <c r="B42" s="20" t="str">
        <f>VLOOKUP(WEEKDAY(A42,1),גיליון1!$A$3:$B$9,2,0)</f>
        <v>Saturday</v>
      </c>
      <c r="C42" s="59"/>
      <c r="D42" s="60"/>
      <c r="E42" s="61"/>
      <c r="F42" s="62"/>
      <c r="G42" s="87">
        <f t="shared" si="2"/>
        <v>0</v>
      </c>
      <c r="H42" s="64"/>
      <c r="I42" s="6">
        <f t="shared" si="0"/>
        <v>0</v>
      </c>
      <c r="J42" s="66"/>
      <c r="K42" s="10">
        <f t="shared" si="1"/>
        <v>0</v>
      </c>
      <c r="L42" s="134"/>
    </row>
    <row r="43" spans="1:12" ht="13.5" thickBot="1">
      <c r="A43" s="21"/>
      <c r="B43" s="18"/>
      <c r="C43" s="108"/>
      <c r="D43" s="109"/>
      <c r="E43" s="110"/>
      <c r="F43" s="111"/>
      <c r="G43" s="88"/>
      <c r="H43" s="112"/>
      <c r="I43" s="7"/>
      <c r="J43" s="113"/>
      <c r="K43" s="11"/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9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7">
      <selection activeCell="C55" sqref="C55:D55"/>
    </sheetView>
  </sheetViews>
  <sheetFormatPr defaultColWidth="9.140625" defaultRowHeight="12.75"/>
  <cols>
    <col min="1" max="1" width="13.00390625" style="22" customWidth="1"/>
    <col min="2" max="2" width="17.140625" style="22" customWidth="1"/>
    <col min="3" max="3" width="9.7109375" style="22" customWidth="1"/>
    <col min="4" max="4" width="11.140625" style="22" customWidth="1"/>
    <col min="5" max="5" width="11.00390625" style="22" customWidth="1"/>
    <col min="6" max="6" width="10.8515625" style="22" customWidth="1"/>
    <col min="7" max="7" width="7.8515625" style="22" customWidth="1"/>
    <col min="8" max="8" width="10.140625" style="22" customWidth="1"/>
    <col min="9" max="9" width="11.140625" style="22" customWidth="1"/>
    <col min="10" max="10" width="11.57421875" style="22" customWidth="1"/>
    <col min="11" max="11" width="7.28125" style="22" customWidth="1"/>
    <col min="12" max="12" width="10.421875" style="22" customWidth="1"/>
    <col min="13" max="16384" width="9.140625" style="22" customWidth="1"/>
  </cols>
  <sheetData>
    <row r="1" spans="1:12" ht="18.75" customHeight="1">
      <c r="A1" s="172" t="s">
        <v>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8">
      <c r="A2" s="23"/>
      <c r="B2" s="24" t="s">
        <v>0</v>
      </c>
      <c r="C2" s="25"/>
      <c r="D2" s="132">
        <f>+A13</f>
        <v>42491</v>
      </c>
      <c r="E2" s="26"/>
      <c r="F2" s="26"/>
      <c r="G2" s="27"/>
      <c r="H2" s="28"/>
      <c r="I2" s="28"/>
      <c r="J2" s="28"/>
      <c r="K2" s="28"/>
      <c r="L2" s="25"/>
    </row>
    <row r="3" spans="1:12" ht="7.5" customHeight="1">
      <c r="A3" s="29"/>
      <c r="B3" s="24"/>
      <c r="C3" s="29"/>
      <c r="D3" s="29"/>
      <c r="E3" s="29"/>
      <c r="F3" s="29"/>
      <c r="G3" s="27"/>
      <c r="H3" s="30"/>
      <c r="I3" s="30"/>
      <c r="J3" s="30"/>
      <c r="K3" s="30"/>
      <c r="L3" s="25"/>
    </row>
    <row r="4" spans="1:13" ht="15">
      <c r="A4" s="29"/>
      <c r="B4" s="24" t="s">
        <v>59</v>
      </c>
      <c r="C4" s="173" t="str">
        <f>'total year'!C4:E4</f>
        <v>TAU</v>
      </c>
      <c r="D4" s="173"/>
      <c r="E4" s="31"/>
      <c r="F4" s="24" t="s">
        <v>49</v>
      </c>
      <c r="G4" s="27"/>
      <c r="H4" s="30"/>
      <c r="I4" s="171" t="str">
        <f>IF('total year'!I4:K4=0," ",'total year'!I4:K4)</f>
        <v> </v>
      </c>
      <c r="J4" s="171"/>
      <c r="K4" s="28"/>
      <c r="L4" s="25"/>
      <c r="M4" s="120" t="s">
        <v>42</v>
      </c>
    </row>
    <row r="5" spans="1:15" ht="18">
      <c r="A5" s="29"/>
      <c r="B5" s="24"/>
      <c r="C5" s="32"/>
      <c r="D5" s="32"/>
      <c r="E5" s="30"/>
      <c r="F5" s="30"/>
      <c r="G5" s="27"/>
      <c r="H5" s="33"/>
      <c r="I5" s="33"/>
      <c r="J5" s="33"/>
      <c r="K5" s="28"/>
      <c r="L5" s="30"/>
      <c r="M5" s="121" t="s">
        <v>50</v>
      </c>
      <c r="O5" s="121"/>
    </row>
    <row r="6" spans="1:13" ht="18">
      <c r="A6" s="29"/>
      <c r="B6" s="24" t="s">
        <v>1</v>
      </c>
      <c r="C6" s="174" t="str">
        <f>IF('total year'!C6:E6=0," ",'total year'!C6:E6)</f>
        <v> </v>
      </c>
      <c r="D6" s="174"/>
      <c r="E6" s="30"/>
      <c r="F6" s="24" t="s">
        <v>48</v>
      </c>
      <c r="G6" s="27"/>
      <c r="H6" s="34"/>
      <c r="I6" s="171" t="str">
        <f>IF('total year'!I6:K6=0," ",'total year'!I6:K6)</f>
        <v> </v>
      </c>
      <c r="J6" s="171"/>
      <c r="K6" s="28"/>
      <c r="L6" s="30"/>
      <c r="M6" s="121" t="s">
        <v>51</v>
      </c>
    </row>
    <row r="7" spans="1:12" ht="4.5" customHeight="1" thickBot="1">
      <c r="A7" s="35"/>
      <c r="B7" s="36"/>
      <c r="C7" s="31"/>
      <c r="D7" s="31"/>
      <c r="E7" s="31"/>
      <c r="F7" s="31"/>
      <c r="G7" s="31"/>
      <c r="H7" s="31"/>
      <c r="I7" s="31"/>
      <c r="J7" s="31"/>
      <c r="K7" s="28"/>
      <c r="L7" s="31"/>
    </row>
    <row r="8" spans="1:12" ht="15.75" customHeight="1">
      <c r="A8" s="37"/>
      <c r="B8" s="38"/>
      <c r="C8" s="155" t="s">
        <v>2</v>
      </c>
      <c r="D8" s="156"/>
      <c r="E8" s="157"/>
      <c r="F8" s="158"/>
      <c r="G8" s="158"/>
      <c r="H8" s="167" t="s">
        <v>44</v>
      </c>
      <c r="I8" s="161" t="s">
        <v>46</v>
      </c>
      <c r="J8" s="159" t="s">
        <v>35</v>
      </c>
      <c r="K8" s="146" t="s">
        <v>45</v>
      </c>
      <c r="L8" s="146" t="s">
        <v>18</v>
      </c>
    </row>
    <row r="9" spans="1:12" ht="12.75" customHeight="1">
      <c r="A9" s="39"/>
      <c r="B9" s="40"/>
      <c r="C9" s="96"/>
      <c r="D9" s="81"/>
      <c r="E9" s="81"/>
      <c r="F9" s="81"/>
      <c r="G9" s="164" t="s">
        <v>25</v>
      </c>
      <c r="H9" s="168"/>
      <c r="I9" s="162"/>
      <c r="J9" s="160"/>
      <c r="K9" s="147"/>
      <c r="L9" s="147"/>
    </row>
    <row r="10" spans="1:13" ht="12.75" customHeight="1">
      <c r="A10" s="42"/>
      <c r="B10" s="43" t="s">
        <v>3</v>
      </c>
      <c r="C10" s="44" t="s">
        <v>31</v>
      </c>
      <c r="D10" s="42" t="s">
        <v>32</v>
      </c>
      <c r="E10" s="42" t="s">
        <v>28</v>
      </c>
      <c r="F10" s="42" t="s">
        <v>47</v>
      </c>
      <c r="G10" s="165"/>
      <c r="H10" s="168"/>
      <c r="I10" s="162"/>
      <c r="J10" s="149" t="s">
        <v>60</v>
      </c>
      <c r="K10" s="147"/>
      <c r="L10" s="147"/>
      <c r="M10" s="120" t="s">
        <v>42</v>
      </c>
    </row>
    <row r="11" spans="1:13" ht="14.25" customHeight="1">
      <c r="A11" s="41"/>
      <c r="B11" s="46" t="s">
        <v>57</v>
      </c>
      <c r="C11" s="44" t="str">
        <f>IF('total year'!C11=0," ",'total year'!C11)</f>
        <v> </v>
      </c>
      <c r="D11" s="42" t="str">
        <f>IF('total year'!D11=0," ",'total year'!D11)</f>
        <v> </v>
      </c>
      <c r="E11" s="42" t="str">
        <f>IF('total year'!E11=0," ",'total year'!E11)</f>
        <v> </v>
      </c>
      <c r="F11" s="42" t="str">
        <f>IF('total year'!F11=0," ",'total year'!F11)</f>
        <v> </v>
      </c>
      <c r="G11" s="165"/>
      <c r="H11" s="168"/>
      <c r="I11" s="162"/>
      <c r="J11" s="150"/>
      <c r="K11" s="147"/>
      <c r="L11" s="147"/>
      <c r="M11" s="121" t="s">
        <v>52</v>
      </c>
    </row>
    <row r="12" spans="1:13" ht="17.25" customHeight="1" thickBot="1">
      <c r="A12" s="47"/>
      <c r="B12" s="48" t="s">
        <v>61</v>
      </c>
      <c r="C12" s="44" t="str">
        <f>IF('total year'!C12=0," ",'total year'!C12)</f>
        <v> </v>
      </c>
      <c r="D12" s="42" t="str">
        <f>IF('total year'!D12=0," ",'total year'!D12)</f>
        <v> </v>
      </c>
      <c r="E12" s="42" t="str">
        <f>IF('total year'!E12=0," ",'total year'!E12)</f>
        <v> </v>
      </c>
      <c r="F12" s="42" t="str">
        <f>IF('total year'!F12=0," ",'total year'!F12)</f>
        <v> </v>
      </c>
      <c r="G12" s="166"/>
      <c r="H12" s="169"/>
      <c r="I12" s="163"/>
      <c r="J12" s="151"/>
      <c r="K12" s="148"/>
      <c r="L12" s="148"/>
      <c r="M12" s="121" t="s">
        <v>54</v>
      </c>
    </row>
    <row r="13" spans="1:14" ht="12.75">
      <c r="A13" s="17">
        <v>42491</v>
      </c>
      <c r="B13" s="18" t="str">
        <f>VLOOKUP(WEEKDAY(A13,1),גיליון1!$A$3:$B$9,2,0)</f>
        <v>Sunday</v>
      </c>
      <c r="C13" s="82"/>
      <c r="D13" s="83"/>
      <c r="E13" s="84"/>
      <c r="F13" s="85"/>
      <c r="G13" s="86">
        <f>SUM(C13:F13)</f>
        <v>0</v>
      </c>
      <c r="H13" s="63"/>
      <c r="I13" s="5">
        <f aca="true" t="shared" si="0" ref="I13:I43">+H13+G13</f>
        <v>0</v>
      </c>
      <c r="J13" s="65"/>
      <c r="K13" s="9">
        <f aca="true" t="shared" si="1" ref="K13:K43">+J13+I13</f>
        <v>0</v>
      </c>
      <c r="L13" s="133"/>
      <c r="N13" s="106"/>
    </row>
    <row r="14" spans="1:12" ht="12.75">
      <c r="A14" s="21">
        <f>+A13+1</f>
        <v>42492</v>
      </c>
      <c r="B14" s="18" t="str">
        <f>VLOOKUP(WEEKDAY(A14,1),גיליון1!$A$3:$B$9,2,0)</f>
        <v>Monday</v>
      </c>
      <c r="C14" s="59"/>
      <c r="D14" s="60"/>
      <c r="E14" s="61"/>
      <c r="F14" s="62"/>
      <c r="G14" s="88">
        <f aca="true" t="shared" si="2" ref="G14:G43">SUM(C14:F14)</f>
        <v>0</v>
      </c>
      <c r="H14" s="64"/>
      <c r="I14" s="7">
        <f t="shared" si="0"/>
        <v>0</v>
      </c>
      <c r="J14" s="66"/>
      <c r="K14" s="11">
        <f t="shared" si="1"/>
        <v>0</v>
      </c>
      <c r="L14" s="133"/>
    </row>
    <row r="15" spans="1:12" ht="12.75">
      <c r="A15" s="21">
        <f aca="true" t="shared" si="3" ref="A15:A43">+A14+1</f>
        <v>42493</v>
      </c>
      <c r="B15" s="18" t="str">
        <f>VLOOKUP(WEEKDAY(A15,1),גיליון1!$A$3:$B$9,2,0)</f>
        <v>Tuesday</v>
      </c>
      <c r="C15" s="59"/>
      <c r="D15" s="60"/>
      <c r="E15" s="61"/>
      <c r="F15" s="62"/>
      <c r="G15" s="88">
        <f t="shared" si="2"/>
        <v>0</v>
      </c>
      <c r="H15" s="64"/>
      <c r="I15" s="7">
        <f t="shared" si="0"/>
        <v>0</v>
      </c>
      <c r="J15" s="66"/>
      <c r="K15" s="11">
        <f t="shared" si="1"/>
        <v>0</v>
      </c>
      <c r="L15" s="133"/>
    </row>
    <row r="16" spans="1:12" ht="12.75">
      <c r="A16" s="21">
        <f t="shared" si="3"/>
        <v>42494</v>
      </c>
      <c r="B16" s="18" t="str">
        <f>VLOOKUP(WEEKDAY(A16,1),גיליון1!$A$3:$B$9,2,0)</f>
        <v>Wednesday</v>
      </c>
      <c r="C16" s="59"/>
      <c r="D16" s="60"/>
      <c r="E16" s="61"/>
      <c r="F16" s="62"/>
      <c r="G16" s="88">
        <f t="shared" si="2"/>
        <v>0</v>
      </c>
      <c r="H16" s="64"/>
      <c r="I16" s="7">
        <f t="shared" si="0"/>
        <v>0</v>
      </c>
      <c r="J16" s="66"/>
      <c r="K16" s="11">
        <f t="shared" si="1"/>
        <v>0</v>
      </c>
      <c r="L16" s="133"/>
    </row>
    <row r="17" spans="1:12" ht="12.75">
      <c r="A17" s="21">
        <f t="shared" si="3"/>
        <v>42495</v>
      </c>
      <c r="B17" s="18" t="str">
        <f>VLOOKUP(WEEKDAY(A17,1),גיליון1!$A$3:$B$9,2,0)</f>
        <v>Thursday</v>
      </c>
      <c r="C17" s="59"/>
      <c r="D17" s="60"/>
      <c r="E17" s="61"/>
      <c r="F17" s="62"/>
      <c r="G17" s="88">
        <f t="shared" si="2"/>
        <v>0</v>
      </c>
      <c r="H17" s="64"/>
      <c r="I17" s="7">
        <f t="shared" si="0"/>
        <v>0</v>
      </c>
      <c r="J17" s="66"/>
      <c r="K17" s="11">
        <f t="shared" si="1"/>
        <v>0</v>
      </c>
      <c r="L17" s="135" t="s">
        <v>38</v>
      </c>
    </row>
    <row r="18" spans="1:12" ht="12.75">
      <c r="A18" s="19">
        <f t="shared" si="3"/>
        <v>42496</v>
      </c>
      <c r="B18" s="20" t="str">
        <f>VLOOKUP(WEEKDAY(A18,1),גיליון1!$A$3:$B$9,2,0)</f>
        <v>Friday</v>
      </c>
      <c r="C18" s="59"/>
      <c r="D18" s="60"/>
      <c r="E18" s="61"/>
      <c r="F18" s="62"/>
      <c r="G18" s="87">
        <f t="shared" si="2"/>
        <v>0</v>
      </c>
      <c r="H18" s="64"/>
      <c r="I18" s="6">
        <f t="shared" si="0"/>
        <v>0</v>
      </c>
      <c r="J18" s="66"/>
      <c r="K18" s="10">
        <f t="shared" si="1"/>
        <v>0</v>
      </c>
      <c r="L18" s="134"/>
    </row>
    <row r="19" spans="1:12" ht="12.75">
      <c r="A19" s="19">
        <f t="shared" si="3"/>
        <v>42497</v>
      </c>
      <c r="B19" s="20" t="str">
        <f>VLOOKUP(WEEKDAY(A19,1),גיליון1!$A$3:$B$9,2,0)</f>
        <v>Saturday</v>
      </c>
      <c r="C19" s="59"/>
      <c r="D19" s="60"/>
      <c r="E19" s="61"/>
      <c r="F19" s="62"/>
      <c r="G19" s="87">
        <f t="shared" si="2"/>
        <v>0</v>
      </c>
      <c r="H19" s="64"/>
      <c r="I19" s="6">
        <f t="shared" si="0"/>
        <v>0</v>
      </c>
      <c r="J19" s="66"/>
      <c r="K19" s="10">
        <f t="shared" si="1"/>
        <v>0</v>
      </c>
      <c r="L19" s="134"/>
    </row>
    <row r="20" spans="1:12" ht="12.75">
      <c r="A20" s="21">
        <f t="shared" si="3"/>
        <v>42498</v>
      </c>
      <c r="B20" s="18" t="str">
        <f>VLOOKUP(WEEKDAY(A20,1),גיליון1!$A$3:$B$9,2,0)</f>
        <v>Sunday</v>
      </c>
      <c r="C20" s="59"/>
      <c r="D20" s="60"/>
      <c r="E20" s="61"/>
      <c r="F20" s="62"/>
      <c r="G20" s="88">
        <f t="shared" si="2"/>
        <v>0</v>
      </c>
      <c r="H20" s="64"/>
      <c r="I20" s="7">
        <f t="shared" si="0"/>
        <v>0</v>
      </c>
      <c r="J20" s="66"/>
      <c r="K20" s="11">
        <f t="shared" si="1"/>
        <v>0</v>
      </c>
      <c r="L20" s="133"/>
    </row>
    <row r="21" spans="1:12" ht="12.75">
      <c r="A21" s="21">
        <f t="shared" si="3"/>
        <v>42499</v>
      </c>
      <c r="B21" s="18" t="str">
        <f>VLOOKUP(WEEKDAY(A21,1),גיליון1!$A$3:$B$9,2,0)</f>
        <v>Monday</v>
      </c>
      <c r="C21" s="59"/>
      <c r="D21" s="60"/>
      <c r="E21" s="61"/>
      <c r="F21" s="62"/>
      <c r="G21" s="88">
        <f t="shared" si="2"/>
        <v>0</v>
      </c>
      <c r="H21" s="64"/>
      <c r="I21" s="7">
        <f t="shared" si="0"/>
        <v>0</v>
      </c>
      <c r="J21" s="66"/>
      <c r="K21" s="11">
        <f t="shared" si="1"/>
        <v>0</v>
      </c>
      <c r="L21" s="133"/>
    </row>
    <row r="22" spans="1:12" ht="12.75">
      <c r="A22" s="21">
        <f t="shared" si="3"/>
        <v>42500</v>
      </c>
      <c r="B22" s="18" t="str">
        <f>VLOOKUP(WEEKDAY(A22,1),גיליון1!$A$3:$B$9,2,0)</f>
        <v>Tuesday</v>
      </c>
      <c r="C22" s="59"/>
      <c r="D22" s="60"/>
      <c r="E22" s="61"/>
      <c r="F22" s="62"/>
      <c r="G22" s="88">
        <f t="shared" si="2"/>
        <v>0</v>
      </c>
      <c r="H22" s="64"/>
      <c r="I22" s="7">
        <f t="shared" si="0"/>
        <v>0</v>
      </c>
      <c r="J22" s="66"/>
      <c r="K22" s="11">
        <f t="shared" si="1"/>
        <v>0</v>
      </c>
      <c r="L22" s="135" t="s">
        <v>39</v>
      </c>
    </row>
    <row r="23" spans="1:12" ht="12.75">
      <c r="A23" s="21">
        <f t="shared" si="3"/>
        <v>42501</v>
      </c>
      <c r="B23" s="18" t="str">
        <f>VLOOKUP(WEEKDAY(A23,1),גיליון1!$A$3:$B$9,2,0)</f>
        <v>Wednesday</v>
      </c>
      <c r="C23" s="59"/>
      <c r="D23" s="60"/>
      <c r="E23" s="61"/>
      <c r="F23" s="62"/>
      <c r="G23" s="88">
        <f t="shared" si="2"/>
        <v>0</v>
      </c>
      <c r="H23" s="64"/>
      <c r="I23" s="7">
        <f t="shared" si="0"/>
        <v>0</v>
      </c>
      <c r="J23" s="66"/>
      <c r="K23" s="11">
        <f t="shared" si="1"/>
        <v>0</v>
      </c>
      <c r="L23" s="135" t="s">
        <v>26</v>
      </c>
    </row>
    <row r="24" spans="1:12" ht="12.75">
      <c r="A24" s="21">
        <f t="shared" si="3"/>
        <v>42502</v>
      </c>
      <c r="B24" s="18" t="str">
        <f>VLOOKUP(WEEKDAY(A24,1),גיליון1!$A$3:$B$9,2,0)</f>
        <v>Thursday</v>
      </c>
      <c r="C24" s="59"/>
      <c r="D24" s="60"/>
      <c r="E24" s="61"/>
      <c r="F24" s="62"/>
      <c r="G24" s="88">
        <f t="shared" si="2"/>
        <v>0</v>
      </c>
      <c r="H24" s="64"/>
      <c r="I24" s="7">
        <f t="shared" si="0"/>
        <v>0</v>
      </c>
      <c r="J24" s="66"/>
      <c r="K24" s="11">
        <f t="shared" si="1"/>
        <v>0</v>
      </c>
      <c r="L24" s="135" t="s">
        <v>27</v>
      </c>
    </row>
    <row r="25" spans="1:12" ht="12.75">
      <c r="A25" s="19">
        <f t="shared" si="3"/>
        <v>42503</v>
      </c>
      <c r="B25" s="20" t="str">
        <f>VLOOKUP(WEEKDAY(A25,1),גיליון1!$A$3:$B$9,2,0)</f>
        <v>Friday</v>
      </c>
      <c r="C25" s="59"/>
      <c r="D25" s="60"/>
      <c r="E25" s="61"/>
      <c r="F25" s="62"/>
      <c r="G25" s="87">
        <f t="shared" si="2"/>
        <v>0</v>
      </c>
      <c r="H25" s="64"/>
      <c r="I25" s="6">
        <f t="shared" si="0"/>
        <v>0</v>
      </c>
      <c r="J25" s="66"/>
      <c r="K25" s="10">
        <f t="shared" si="1"/>
        <v>0</v>
      </c>
      <c r="L25" s="134"/>
    </row>
    <row r="26" spans="1:12" ht="12.75">
      <c r="A26" s="19">
        <f t="shared" si="3"/>
        <v>42504</v>
      </c>
      <c r="B26" s="20" t="str">
        <f>VLOOKUP(WEEKDAY(A26,1),גיליון1!$A$3:$B$9,2,0)</f>
        <v>Saturday</v>
      </c>
      <c r="C26" s="59"/>
      <c r="D26" s="60"/>
      <c r="E26" s="61"/>
      <c r="F26" s="62"/>
      <c r="G26" s="87">
        <f t="shared" si="2"/>
        <v>0</v>
      </c>
      <c r="H26" s="64"/>
      <c r="I26" s="6">
        <f t="shared" si="0"/>
        <v>0</v>
      </c>
      <c r="J26" s="66"/>
      <c r="K26" s="10">
        <f t="shared" si="1"/>
        <v>0</v>
      </c>
      <c r="L26" s="134"/>
    </row>
    <row r="27" spans="1:12" ht="12.75">
      <c r="A27" s="21">
        <f t="shared" si="3"/>
        <v>42505</v>
      </c>
      <c r="B27" s="18" t="str">
        <f>VLOOKUP(WEEKDAY(A27,1),גיליון1!$A$3:$B$9,2,0)</f>
        <v>Sunday</v>
      </c>
      <c r="C27" s="59"/>
      <c r="D27" s="60"/>
      <c r="E27" s="61"/>
      <c r="F27" s="62"/>
      <c r="G27" s="88">
        <f t="shared" si="2"/>
        <v>0</v>
      </c>
      <c r="H27" s="64"/>
      <c r="I27" s="7">
        <f t="shared" si="0"/>
        <v>0</v>
      </c>
      <c r="J27" s="66"/>
      <c r="K27" s="11">
        <f t="shared" si="1"/>
        <v>0</v>
      </c>
      <c r="L27" s="133"/>
    </row>
    <row r="28" spans="1:12" ht="12.75">
      <c r="A28" s="21">
        <f t="shared" si="3"/>
        <v>42506</v>
      </c>
      <c r="B28" s="18" t="str">
        <f>VLOOKUP(WEEKDAY(A28,1),גיליון1!$A$3:$B$9,2,0)</f>
        <v>Monday</v>
      </c>
      <c r="C28" s="59"/>
      <c r="D28" s="60"/>
      <c r="E28" s="61"/>
      <c r="F28" s="62"/>
      <c r="G28" s="88">
        <f t="shared" si="2"/>
        <v>0</v>
      </c>
      <c r="H28" s="64"/>
      <c r="I28" s="7">
        <f t="shared" si="0"/>
        <v>0</v>
      </c>
      <c r="J28" s="66"/>
      <c r="K28" s="11">
        <f t="shared" si="1"/>
        <v>0</v>
      </c>
      <c r="L28" s="133"/>
    </row>
    <row r="29" spans="1:12" ht="12.75">
      <c r="A29" s="21">
        <f t="shared" si="3"/>
        <v>42507</v>
      </c>
      <c r="B29" s="18" t="str">
        <f>VLOOKUP(WEEKDAY(A29,1),גיליון1!$A$3:$B$9,2,0)</f>
        <v>Tuesday</v>
      </c>
      <c r="C29" s="59"/>
      <c r="D29" s="60"/>
      <c r="E29" s="61"/>
      <c r="F29" s="62"/>
      <c r="G29" s="88">
        <f t="shared" si="2"/>
        <v>0</v>
      </c>
      <c r="H29" s="64"/>
      <c r="I29" s="7">
        <f t="shared" si="0"/>
        <v>0</v>
      </c>
      <c r="J29" s="66"/>
      <c r="K29" s="11">
        <f t="shared" si="1"/>
        <v>0</v>
      </c>
      <c r="L29" s="133"/>
    </row>
    <row r="30" spans="1:12" ht="12.75">
      <c r="A30" s="21">
        <f t="shared" si="3"/>
        <v>42508</v>
      </c>
      <c r="B30" s="18" t="str">
        <f>VLOOKUP(WEEKDAY(A30,1),גיליון1!$A$3:$B$9,2,0)</f>
        <v>Wednesday</v>
      </c>
      <c r="C30" s="59"/>
      <c r="D30" s="60"/>
      <c r="E30" s="61"/>
      <c r="F30" s="62"/>
      <c r="G30" s="88">
        <f t="shared" si="2"/>
        <v>0</v>
      </c>
      <c r="H30" s="64"/>
      <c r="I30" s="7">
        <f t="shared" si="0"/>
        <v>0</v>
      </c>
      <c r="J30" s="66"/>
      <c r="K30" s="11">
        <f t="shared" si="1"/>
        <v>0</v>
      </c>
      <c r="L30" s="133"/>
    </row>
    <row r="31" spans="1:12" ht="12.75">
      <c r="A31" s="21">
        <f t="shared" si="3"/>
        <v>42509</v>
      </c>
      <c r="B31" s="18" t="str">
        <f>VLOOKUP(WEEKDAY(A31,1),גיליון1!$A$3:$B$9,2,0)</f>
        <v>Thursday</v>
      </c>
      <c r="C31" s="59"/>
      <c r="D31" s="60"/>
      <c r="E31" s="61"/>
      <c r="F31" s="62"/>
      <c r="G31" s="88">
        <f t="shared" si="2"/>
        <v>0</v>
      </c>
      <c r="H31" s="64"/>
      <c r="I31" s="7">
        <f t="shared" si="0"/>
        <v>0</v>
      </c>
      <c r="J31" s="66"/>
      <c r="K31" s="11">
        <f t="shared" si="1"/>
        <v>0</v>
      </c>
      <c r="L31" s="133"/>
    </row>
    <row r="32" spans="1:12" ht="12.75">
      <c r="A32" s="19">
        <f t="shared" si="3"/>
        <v>42510</v>
      </c>
      <c r="B32" s="20" t="str">
        <f>VLOOKUP(WEEKDAY(A32,1),גיליון1!$A$3:$B$9,2,0)</f>
        <v>Friday</v>
      </c>
      <c r="C32" s="59"/>
      <c r="D32" s="60"/>
      <c r="E32" s="61"/>
      <c r="F32" s="62"/>
      <c r="G32" s="87">
        <f t="shared" si="2"/>
        <v>0</v>
      </c>
      <c r="H32" s="64"/>
      <c r="I32" s="6">
        <f t="shared" si="0"/>
        <v>0</v>
      </c>
      <c r="J32" s="66"/>
      <c r="K32" s="10">
        <f t="shared" si="1"/>
        <v>0</v>
      </c>
      <c r="L32" s="134"/>
    </row>
    <row r="33" spans="1:12" ht="12.75">
      <c r="A33" s="19">
        <f t="shared" si="3"/>
        <v>42511</v>
      </c>
      <c r="B33" s="20" t="str">
        <f>VLOOKUP(WEEKDAY(A33,1),גיליון1!$A$3:$B$9,2,0)</f>
        <v>Saturday</v>
      </c>
      <c r="C33" s="59"/>
      <c r="D33" s="60"/>
      <c r="E33" s="61"/>
      <c r="F33" s="62"/>
      <c r="G33" s="87">
        <f t="shared" si="2"/>
        <v>0</v>
      </c>
      <c r="H33" s="64"/>
      <c r="I33" s="6">
        <f t="shared" si="0"/>
        <v>0</v>
      </c>
      <c r="J33" s="66"/>
      <c r="K33" s="10">
        <f t="shared" si="1"/>
        <v>0</v>
      </c>
      <c r="L33" s="134"/>
    </row>
    <row r="34" spans="1:12" ht="12.75">
      <c r="A34" s="21">
        <f t="shared" si="3"/>
        <v>42512</v>
      </c>
      <c r="B34" s="18" t="str">
        <f>VLOOKUP(WEEKDAY(A34,1),גיליון1!$A$3:$B$9,2,0)</f>
        <v>Sunday</v>
      </c>
      <c r="C34" s="59"/>
      <c r="D34" s="60"/>
      <c r="E34" s="61"/>
      <c r="F34" s="62"/>
      <c r="G34" s="88">
        <f t="shared" si="2"/>
        <v>0</v>
      </c>
      <c r="H34" s="64"/>
      <c r="I34" s="7">
        <f t="shared" si="0"/>
        <v>0</v>
      </c>
      <c r="J34" s="66"/>
      <c r="K34" s="11">
        <f t="shared" si="1"/>
        <v>0</v>
      </c>
      <c r="L34" s="133"/>
    </row>
    <row r="35" spans="1:12" ht="12.75">
      <c r="A35" s="21">
        <f t="shared" si="3"/>
        <v>42513</v>
      </c>
      <c r="B35" s="18" t="str">
        <f>VLOOKUP(WEEKDAY(A35,1),גיליון1!$A$3:$B$9,2,0)</f>
        <v>Monday</v>
      </c>
      <c r="C35" s="59"/>
      <c r="D35" s="60"/>
      <c r="E35" s="61"/>
      <c r="F35" s="62"/>
      <c r="G35" s="88">
        <f t="shared" si="2"/>
        <v>0</v>
      </c>
      <c r="H35" s="64"/>
      <c r="I35" s="7">
        <f t="shared" si="0"/>
        <v>0</v>
      </c>
      <c r="J35" s="66"/>
      <c r="K35" s="11">
        <f t="shared" si="1"/>
        <v>0</v>
      </c>
      <c r="L35" s="133"/>
    </row>
    <row r="36" spans="1:12" ht="12.75">
      <c r="A36" s="21">
        <f t="shared" si="3"/>
        <v>42514</v>
      </c>
      <c r="B36" s="18" t="str">
        <f>VLOOKUP(WEEKDAY(A36,1),גיליון1!$A$3:$B$9,2,0)</f>
        <v>Tuesday</v>
      </c>
      <c r="C36" s="59"/>
      <c r="D36" s="60"/>
      <c r="E36" s="61"/>
      <c r="F36" s="62"/>
      <c r="G36" s="88">
        <f t="shared" si="2"/>
        <v>0</v>
      </c>
      <c r="H36" s="64"/>
      <c r="I36" s="7">
        <f t="shared" si="0"/>
        <v>0</v>
      </c>
      <c r="J36" s="66"/>
      <c r="K36" s="11">
        <f t="shared" si="1"/>
        <v>0</v>
      </c>
      <c r="L36" s="133"/>
    </row>
    <row r="37" spans="1:12" ht="12.75">
      <c r="A37" s="21">
        <f t="shared" si="3"/>
        <v>42515</v>
      </c>
      <c r="B37" s="18" t="str">
        <f>VLOOKUP(WEEKDAY(A37,1),גיליון1!$A$3:$B$9,2,0)</f>
        <v>Wednesday</v>
      </c>
      <c r="C37" s="59"/>
      <c r="D37" s="60"/>
      <c r="E37" s="61"/>
      <c r="F37" s="62"/>
      <c r="G37" s="88">
        <f t="shared" si="2"/>
        <v>0</v>
      </c>
      <c r="H37" s="64"/>
      <c r="I37" s="7">
        <f t="shared" si="0"/>
        <v>0</v>
      </c>
      <c r="J37" s="66"/>
      <c r="K37" s="11">
        <f t="shared" si="1"/>
        <v>0</v>
      </c>
      <c r="L37" s="133"/>
    </row>
    <row r="38" spans="1:12" ht="12.75">
      <c r="A38" s="21">
        <f t="shared" si="3"/>
        <v>42516</v>
      </c>
      <c r="B38" s="18" t="str">
        <f>VLOOKUP(WEEKDAY(A38,1),גיליון1!$A$3:$B$9,2,0)</f>
        <v>Thursday</v>
      </c>
      <c r="C38" s="59"/>
      <c r="D38" s="60"/>
      <c r="E38" s="61"/>
      <c r="F38" s="62"/>
      <c r="G38" s="88">
        <f t="shared" si="2"/>
        <v>0</v>
      </c>
      <c r="H38" s="64"/>
      <c r="I38" s="7">
        <f t="shared" si="0"/>
        <v>0</v>
      </c>
      <c r="J38" s="66"/>
      <c r="K38" s="11">
        <f t="shared" si="1"/>
        <v>0</v>
      </c>
      <c r="L38" s="133"/>
    </row>
    <row r="39" spans="1:12" ht="12.75">
      <c r="A39" s="19">
        <f t="shared" si="3"/>
        <v>42517</v>
      </c>
      <c r="B39" s="20" t="str">
        <f>VLOOKUP(WEEKDAY(A39,1),גיליון1!$A$3:$B$9,2,0)</f>
        <v>Friday</v>
      </c>
      <c r="C39" s="59"/>
      <c r="D39" s="60"/>
      <c r="E39" s="61"/>
      <c r="F39" s="62"/>
      <c r="G39" s="87">
        <f t="shared" si="2"/>
        <v>0</v>
      </c>
      <c r="H39" s="64"/>
      <c r="I39" s="6">
        <f t="shared" si="0"/>
        <v>0</v>
      </c>
      <c r="J39" s="66"/>
      <c r="K39" s="10">
        <f t="shared" si="1"/>
        <v>0</v>
      </c>
      <c r="L39" s="134"/>
    </row>
    <row r="40" spans="1:12" ht="12.75">
      <c r="A40" s="19">
        <f t="shared" si="3"/>
        <v>42518</v>
      </c>
      <c r="B40" s="20" t="str">
        <f>VLOOKUP(WEEKDAY(A40,1),גיליון1!$A$3:$B$9,2,0)</f>
        <v>Saturday</v>
      </c>
      <c r="C40" s="59"/>
      <c r="D40" s="60"/>
      <c r="E40" s="61"/>
      <c r="F40" s="62"/>
      <c r="G40" s="87">
        <f t="shared" si="2"/>
        <v>0</v>
      </c>
      <c r="H40" s="64"/>
      <c r="I40" s="6">
        <f t="shared" si="0"/>
        <v>0</v>
      </c>
      <c r="J40" s="66"/>
      <c r="K40" s="10">
        <f t="shared" si="1"/>
        <v>0</v>
      </c>
      <c r="L40" s="134"/>
    </row>
    <row r="41" spans="1:12" ht="12.75">
      <c r="A41" s="21">
        <f t="shared" si="3"/>
        <v>42519</v>
      </c>
      <c r="B41" s="18" t="str">
        <f>VLOOKUP(WEEKDAY(A41,1),גיליון1!$A$3:$B$9,2,0)</f>
        <v>Sunday</v>
      </c>
      <c r="C41" s="59"/>
      <c r="D41" s="60"/>
      <c r="E41" s="61"/>
      <c r="F41" s="62"/>
      <c r="G41" s="88">
        <f t="shared" si="2"/>
        <v>0</v>
      </c>
      <c r="H41" s="64"/>
      <c r="I41" s="7">
        <f t="shared" si="0"/>
        <v>0</v>
      </c>
      <c r="J41" s="66"/>
      <c r="K41" s="11">
        <f t="shared" si="1"/>
        <v>0</v>
      </c>
      <c r="L41" s="133"/>
    </row>
    <row r="42" spans="1:12" ht="12.75">
      <c r="A42" s="21">
        <f t="shared" si="3"/>
        <v>42520</v>
      </c>
      <c r="B42" s="18" t="str">
        <f>VLOOKUP(WEEKDAY(A42,1),גיליון1!$A$3:$B$9,2,0)</f>
        <v>Monday</v>
      </c>
      <c r="C42" s="59"/>
      <c r="D42" s="60"/>
      <c r="E42" s="61"/>
      <c r="F42" s="62"/>
      <c r="G42" s="88">
        <f t="shared" si="2"/>
        <v>0</v>
      </c>
      <c r="H42" s="64"/>
      <c r="I42" s="7">
        <f t="shared" si="0"/>
        <v>0</v>
      </c>
      <c r="J42" s="66"/>
      <c r="K42" s="11">
        <f t="shared" si="1"/>
        <v>0</v>
      </c>
      <c r="L42" s="133"/>
    </row>
    <row r="43" spans="1:12" ht="13.5" thickBot="1">
      <c r="A43" s="21">
        <f t="shared" si="3"/>
        <v>42521</v>
      </c>
      <c r="B43" s="18" t="str">
        <f>VLOOKUP(WEEKDAY(A43,1),גיליון1!$A$3:$B$9,2,0)</f>
        <v>Tuesday</v>
      </c>
      <c r="C43" s="59"/>
      <c r="D43" s="60"/>
      <c r="E43" s="61"/>
      <c r="F43" s="62"/>
      <c r="G43" s="88">
        <f t="shared" si="2"/>
        <v>0</v>
      </c>
      <c r="H43" s="64"/>
      <c r="I43" s="7">
        <f t="shared" si="0"/>
        <v>0</v>
      </c>
      <c r="J43" s="66"/>
      <c r="K43" s="11">
        <f t="shared" si="1"/>
        <v>0</v>
      </c>
      <c r="L43" s="133"/>
    </row>
    <row r="44" spans="1:12" ht="13.5" thickBot="1">
      <c r="A44" s="178" t="s">
        <v>11</v>
      </c>
      <c r="B44" s="179"/>
      <c r="C44" s="13">
        <f aca="true" t="shared" si="4" ref="C44:K44">SUM(C13:C43)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4">
        <f t="shared" si="4"/>
        <v>0</v>
      </c>
      <c r="H44" s="13">
        <f t="shared" si="4"/>
        <v>0</v>
      </c>
      <c r="I44" s="8">
        <f t="shared" si="4"/>
        <v>0</v>
      </c>
      <c r="J44" s="4">
        <f t="shared" si="4"/>
        <v>0</v>
      </c>
      <c r="K44" s="12">
        <f t="shared" si="4"/>
        <v>0</v>
      </c>
      <c r="L44" s="15"/>
    </row>
    <row r="45" spans="1:12" ht="54" customHeight="1">
      <c r="A45" s="170" t="s">
        <v>62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1:12" ht="42" customHeight="1">
      <c r="A46" s="176" t="s">
        <v>29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9.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1:12" ht="12.75">
      <c r="A48" s="50"/>
      <c r="B48" s="105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0"/>
      <c r="B49" s="55" t="s">
        <v>34</v>
      </c>
      <c r="C49" s="177"/>
      <c r="D49" s="177"/>
      <c r="E49" s="54"/>
      <c r="F49" s="54"/>
      <c r="G49" s="54"/>
      <c r="H49" s="34" t="s">
        <v>13</v>
      </c>
      <c r="I49" s="34"/>
      <c r="J49" s="34"/>
      <c r="K49" s="3"/>
      <c r="L49" s="54"/>
    </row>
    <row r="50" spans="1:12" ht="12.75">
      <c r="A50" s="50"/>
      <c r="B50" s="53"/>
      <c r="C50" s="52"/>
      <c r="D50" s="52"/>
      <c r="E50" s="54"/>
      <c r="F50" s="54"/>
      <c r="G50" s="54"/>
      <c r="H50" s="34"/>
      <c r="I50" s="34"/>
      <c r="J50" s="34"/>
      <c r="K50" s="52"/>
      <c r="L50" s="54"/>
    </row>
    <row r="51" spans="1:12" ht="12.75">
      <c r="A51" s="50"/>
      <c r="B51" s="55" t="s">
        <v>14</v>
      </c>
      <c r="C51" s="52"/>
      <c r="D51" s="52"/>
      <c r="E51" s="54"/>
      <c r="F51" s="54"/>
      <c r="G51" s="54"/>
      <c r="H51" s="52"/>
      <c r="I51" s="52"/>
      <c r="J51" s="52"/>
      <c r="K51" s="52"/>
      <c r="L51" s="54"/>
    </row>
    <row r="52" spans="1:12" ht="12.75">
      <c r="A52" s="50"/>
      <c r="B52" s="53" t="s">
        <v>36</v>
      </c>
      <c r="C52" s="52"/>
      <c r="D52" s="52"/>
      <c r="E52" s="54"/>
      <c r="F52" s="54"/>
      <c r="G52" s="54"/>
      <c r="H52" s="52"/>
      <c r="I52" s="52"/>
      <c r="J52" s="52"/>
      <c r="K52" s="52"/>
      <c r="L52" s="54"/>
    </row>
    <row r="53" spans="1:12" ht="33.75" customHeight="1">
      <c r="A53" s="50"/>
      <c r="B53" s="170" t="s">
        <v>63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1:12" ht="12">
      <c r="A54" s="50"/>
      <c r="B54" s="51"/>
      <c r="C54" s="52"/>
      <c r="D54" s="52"/>
      <c r="E54" s="54"/>
      <c r="F54" s="54"/>
      <c r="G54" s="54"/>
      <c r="H54" s="52"/>
      <c r="I54" s="52"/>
      <c r="J54" s="52"/>
      <c r="K54" s="52"/>
      <c r="L54" s="54"/>
    </row>
    <row r="55" spans="1:12" ht="12.75">
      <c r="A55" s="50"/>
      <c r="B55" s="53" t="s">
        <v>12</v>
      </c>
      <c r="C55" s="175"/>
      <c r="D55" s="175"/>
      <c r="E55" s="54"/>
      <c r="F55" s="54"/>
      <c r="G55" s="54"/>
      <c r="H55" s="34" t="s">
        <v>13</v>
      </c>
      <c r="I55" s="34"/>
      <c r="J55" s="34"/>
      <c r="K55" s="2"/>
      <c r="L55" s="54"/>
    </row>
    <row r="56" spans="1:12" ht="12">
      <c r="A56" s="50"/>
      <c r="B56" s="51"/>
      <c r="C56" s="52"/>
      <c r="D56" s="52"/>
      <c r="E56" s="54"/>
      <c r="F56" s="54"/>
      <c r="G56" s="54"/>
      <c r="H56" s="52"/>
      <c r="I56" s="52"/>
      <c r="J56" s="52"/>
      <c r="K56" s="52"/>
      <c r="L56" s="54"/>
    </row>
    <row r="57" spans="1:12" ht="12.75">
      <c r="A57" s="50"/>
      <c r="B57" s="53" t="s">
        <v>1</v>
      </c>
      <c r="C57" s="175"/>
      <c r="D57" s="175"/>
      <c r="E57" s="54"/>
      <c r="F57" s="54"/>
      <c r="G57" s="54"/>
      <c r="H57" s="34" t="s">
        <v>15</v>
      </c>
      <c r="I57" s="34"/>
      <c r="J57" s="34"/>
      <c r="K57" s="2"/>
      <c r="L57" s="54"/>
    </row>
    <row r="58" spans="1:2" ht="12.75" thickBot="1">
      <c r="A58" s="56"/>
      <c r="B58" s="57"/>
    </row>
    <row r="59" spans="1:9" ht="13.5" thickBot="1">
      <c r="A59" s="56"/>
      <c r="B59" s="57"/>
      <c r="C59" s="16">
        <f aca="true" t="shared" si="5" ref="C59:I59">_xlfn.IFERROR((C44/$I$44),0)</f>
        <v>0</v>
      </c>
      <c r="D59" s="16">
        <f t="shared" si="5"/>
        <v>0</v>
      </c>
      <c r="E59" s="16">
        <f t="shared" si="5"/>
        <v>0</v>
      </c>
      <c r="F59" s="16">
        <f t="shared" si="5"/>
        <v>0</v>
      </c>
      <c r="G59" s="16">
        <f t="shared" si="5"/>
        <v>0</v>
      </c>
      <c r="H59" s="16">
        <f t="shared" si="5"/>
        <v>0</v>
      </c>
      <c r="I59" s="16">
        <f t="shared" si="5"/>
        <v>0</v>
      </c>
    </row>
  </sheetData>
  <sheetProtection password="CC3D" sheet="1" formatColumns="0" selectLockedCells="1"/>
  <mergeCells count="20">
    <mergeCell ref="A44:B44"/>
    <mergeCell ref="A45:L45"/>
    <mergeCell ref="A46:L46"/>
    <mergeCell ref="A1:L1"/>
    <mergeCell ref="C4:D4"/>
    <mergeCell ref="I4:J4"/>
    <mergeCell ref="C6:D6"/>
    <mergeCell ref="I6:J6"/>
    <mergeCell ref="C8:G8"/>
    <mergeCell ref="H8:H12"/>
    <mergeCell ref="C49:D49"/>
    <mergeCell ref="C55:D55"/>
    <mergeCell ref="C57:D57"/>
    <mergeCell ref="L8:L12"/>
    <mergeCell ref="G9:G12"/>
    <mergeCell ref="J10:J12"/>
    <mergeCell ref="I8:I12"/>
    <mergeCell ref="J8:J9"/>
    <mergeCell ref="K8:K12"/>
    <mergeCell ref="B53:L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</cp:lastModifiedBy>
  <cp:lastPrinted>2015-11-08T11:56:27Z</cp:lastPrinted>
  <dcterms:created xsi:type="dcterms:W3CDTF">2007-09-02T07:48:11Z</dcterms:created>
  <dcterms:modified xsi:type="dcterms:W3CDTF">2017-05-22T06:49:46Z</dcterms:modified>
  <cp:category/>
  <cp:version/>
  <cp:contentType/>
  <cp:contentStatus/>
</cp:coreProperties>
</file>