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400" windowHeight="8140" tabRatio="820" activeTab="0"/>
  </bookViews>
  <sheets>
    <sheet name="total year" sheetId="1" r:id="rId1"/>
    <sheet name="10-2021" sheetId="2" r:id="rId2"/>
    <sheet name="11-2021" sheetId="3" r:id="rId3"/>
    <sheet name="12-2021" sheetId="4" r:id="rId4"/>
    <sheet name="1-2022" sheetId="5" r:id="rId5"/>
    <sheet name="2-2022" sheetId="6" r:id="rId6"/>
    <sheet name="3-2022" sheetId="7" r:id="rId7"/>
    <sheet name="4-2022" sheetId="8" r:id="rId8"/>
    <sheet name="5-2022" sheetId="9" r:id="rId9"/>
    <sheet name="6-2022" sheetId="10" r:id="rId10"/>
    <sheet name="7-2022" sheetId="11" r:id="rId11"/>
    <sheet name="8-2022" sheetId="12" r:id="rId12"/>
    <sheet name="9-2022" sheetId="13" r:id="rId13"/>
    <sheet name="גיליון1" sheetId="14" state="hidden" r:id="rId14"/>
  </sheets>
  <definedNames>
    <definedName name="_xlfn.IFERROR" hidden="1">#NAME?</definedName>
    <definedName name="_xlnm.Print_Area" localSheetId="1">'10-2021'!$A$1:$L$58</definedName>
    <definedName name="_xlnm.Print_Area" localSheetId="2">'11-2021'!$A$1:$L$58</definedName>
    <definedName name="_xlnm.Print_Area" localSheetId="4">'1-2022'!$A$1:$L$59</definedName>
    <definedName name="_xlnm.Print_Area" localSheetId="3">'12-2021'!$A$1:$L$58</definedName>
    <definedName name="_xlnm.Print_Area" localSheetId="5">'2-2022'!$A$1:$L$59</definedName>
    <definedName name="_xlnm.Print_Area" localSheetId="6">'3-2022'!$A$1:$L$58</definedName>
    <definedName name="_xlnm.Print_Area" localSheetId="7">'4-2022'!$A$1:$L$59</definedName>
    <definedName name="_xlnm.Print_Area" localSheetId="8">'5-2022'!$A$1:$L$59</definedName>
    <definedName name="_xlnm.Print_Area" localSheetId="9">'6-2022'!$A$1:$L$59</definedName>
    <definedName name="_xlnm.Print_Area" localSheetId="10">'7-2022'!$A$1:$L$59</definedName>
    <definedName name="_xlnm.Print_Area" localSheetId="11">'8-2022'!$A$1:$L$59</definedName>
    <definedName name="_xlnm.Print_Area" localSheetId="12">'9-2022'!$A$1:$L$59</definedName>
    <definedName name="_xlnm.Print_Area" localSheetId="0">'total year'!$A$1:$L$29</definedName>
  </definedNames>
  <calcPr fullCalcOnLoad="1"/>
</workbook>
</file>

<file path=xl/sharedStrings.xml><?xml version="1.0" encoding="utf-8"?>
<sst xmlns="http://schemas.openxmlformats.org/spreadsheetml/2006/main" count="536" uniqueCount="74">
  <si>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</si>
  <si>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</si>
  <si>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</si>
  <si>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</si>
  <si>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</si>
  <si>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</si>
  <si>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</si>
  <si>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</si>
  <si>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</si>
  <si>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</si>
  <si>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</si>
  <si>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</si>
  <si>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</si>
  <si>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</si>
  <si>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</si>
  <si>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</si>
  <si>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</si>
  <si>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Effort Sheet</t>
  </si>
  <si>
    <t>Remarks</t>
  </si>
  <si>
    <t>TAU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</si>
  <si>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</si>
  <si>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</si>
  <si>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</si>
  <si>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</si>
  <si>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</si>
  <si>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</si>
  <si>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</si>
  <si>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</si>
  <si>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</si>
  <si>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</si>
  <si>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</si>
  <si>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</si>
  <si>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</si>
  <si>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</si>
  <si>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</si>
  <si>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</si>
  <si>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</si>
  <si>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</si>
  <si>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</si>
  <si>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</si>
  <si>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</si>
  <si>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</si>
  <si>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</si>
  <si>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</si>
  <si>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</si>
  <si>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</si>
  <si>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Efforts sheet  - Annual Academic Summary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</si>
  <si>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</si>
  <si>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</si>
  <si>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</si>
  <si>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</si>
  <si>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>ראש השנה</t>
  </si>
  <si>
    <t>חול המועד</t>
  </si>
  <si>
    <t>חנוכה</t>
  </si>
  <si>
    <t>פורים</t>
  </si>
  <si>
    <t>ערב פסח</t>
  </si>
  <si>
    <t>פסח</t>
  </si>
  <si>
    <t>ערב חג שני</t>
  </si>
  <si>
    <t>יום הזכרון</t>
  </si>
  <si>
    <t>ערב שבועות</t>
  </si>
  <si>
    <t>שבועות</t>
  </si>
  <si>
    <t>חופשה מרוכזת</t>
  </si>
  <si>
    <t>תחילת סמס א</t>
  </si>
  <si>
    <t>סוף סמס א</t>
  </si>
  <si>
    <t>תחילת סמס ב</t>
  </si>
  <si>
    <t>סוף סמס ב</t>
  </si>
  <si>
    <t>תחילת סמס קיץ</t>
  </si>
  <si>
    <t>סוף סמס קיץ</t>
  </si>
  <si>
    <t>10/2021-9/2022</t>
  </si>
  <si>
    <t>חג שני</t>
  </si>
  <si>
    <t>אסרו חג</t>
  </si>
  <si>
    <t>יום העצמאות</t>
  </si>
  <si>
    <t>ערב ראש השנה</t>
  </si>
  <si>
    <t>ט באב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</si>
</sst>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_ ;_ * \-#,##0.0_ ;_ * &quot;-&quot;?_ ;_ @_ "/>
    <numFmt numFmtId="193" formatCode="[$-40D]dddd\ dd\ mmmm\ yyyy"/>
    <numFmt numFmtId="194" formatCode="[$-F800]dddd\,\ mmmm\ dd\,\ yyyy"/>
    <numFmt numFmtId="195" formatCode="m/d/yy;@"/>
    <numFmt numFmtId="196" formatCode="[$-1010000]d/m/yyyy;@"/>
    <numFmt numFmtId="197" formatCode="[$-409]mmmmm;@"/>
    <numFmt numFmtId="198" formatCode="[$-409]mmm\-yy;@"/>
    <numFmt numFmtId="199" formatCode="ddd"/>
    <numFmt numFmtId="200" formatCode="m/d;@"/>
    <numFmt numFmtId="201" formatCode="dddd"/>
  </numFmts>
  <fonts count="53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wrapText="1"/>
      <protection/>
    </xf>
    <xf numFmtId="9" fontId="5" fillId="0" borderId="14" xfId="57" applyFont="1" applyBorder="1" applyAlignment="1" applyProtection="1">
      <alignment/>
      <protection/>
    </xf>
    <xf numFmtId="1" fontId="5" fillId="33" borderId="17" xfId="0" applyNumberFormat="1" applyFont="1" applyFill="1" applyBorder="1" applyAlignment="1" applyProtection="1">
      <alignment horizontal="left"/>
      <protection/>
    </xf>
    <xf numFmtId="196" fontId="0" fillId="33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9" fontId="0" fillId="0" borderId="0" xfId="57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186" fontId="0" fillId="33" borderId="30" xfId="42" applyNumberFormat="1" applyFont="1" applyFill="1" applyBorder="1" applyAlignment="1" applyProtection="1">
      <alignment horizontal="right"/>
      <protection/>
    </xf>
    <xf numFmtId="186" fontId="0" fillId="33" borderId="19" xfId="42" applyNumberFormat="1" applyFont="1" applyFill="1" applyBorder="1" applyAlignment="1" applyProtection="1">
      <alignment horizontal="right"/>
      <protection/>
    </xf>
    <xf numFmtId="186" fontId="0" fillId="33" borderId="25" xfId="42" applyNumberFormat="1" applyFont="1" applyFill="1" applyBorder="1" applyAlignment="1" applyProtection="1">
      <alignment horizontal="right"/>
      <protection/>
    </xf>
    <xf numFmtId="186" fontId="5" fillId="33" borderId="31" xfId="42" applyNumberFormat="1" applyFont="1" applyFill="1" applyBorder="1" applyAlignment="1" applyProtection="1">
      <alignment horizontal="right"/>
      <protection/>
    </xf>
    <xf numFmtId="186" fontId="5" fillId="33" borderId="32" xfId="42" applyNumberFormat="1" applyFont="1" applyFill="1" applyBorder="1" applyAlignment="1" applyProtection="1">
      <alignment horizontal="right"/>
      <protection/>
    </xf>
    <xf numFmtId="186" fontId="5" fillId="33" borderId="33" xfId="42" applyNumberFormat="1" applyFont="1" applyFill="1" applyBorder="1" applyAlignment="1" applyProtection="1">
      <alignment horizontal="right"/>
      <protection/>
    </xf>
    <xf numFmtId="186" fontId="5" fillId="33" borderId="34" xfId="42" applyNumberFormat="1" applyFont="1" applyFill="1" applyBorder="1" applyAlignment="1" applyProtection="1">
      <alignment horizontal="right"/>
      <protection/>
    </xf>
    <xf numFmtId="186" fontId="5" fillId="33" borderId="35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5" fontId="0" fillId="0" borderId="0" xfId="42" applyFont="1" applyAlignment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top" wrapText="1"/>
      <protection locked="0"/>
    </xf>
    <xf numFmtId="0" fontId="5" fillId="33" borderId="24" xfId="0" applyFont="1" applyFill="1" applyBorder="1" applyAlignment="1" applyProtection="1">
      <alignment vertical="center" wrapText="1"/>
      <protection/>
    </xf>
    <xf numFmtId="0" fontId="5" fillId="34" borderId="37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/>
      <protection/>
    </xf>
    <xf numFmtId="9" fontId="0" fillId="0" borderId="40" xfId="57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199" fontId="0" fillId="0" borderId="0" xfId="0" applyNumberFormat="1" applyAlignment="1" applyProtection="1">
      <alignment/>
      <protection/>
    </xf>
    <xf numFmtId="186" fontId="0" fillId="33" borderId="27" xfId="42" applyNumberFormat="1" applyFont="1" applyFill="1" applyBorder="1" applyAlignment="1" applyProtection="1">
      <alignment horizontal="right"/>
      <protection/>
    </xf>
    <xf numFmtId="9" fontId="0" fillId="0" borderId="41" xfId="57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wrapText="1"/>
      <protection locked="0"/>
    </xf>
    <xf numFmtId="0" fontId="6" fillId="33" borderId="45" xfId="0" applyFont="1" applyFill="1" applyBorder="1" applyAlignment="1" applyProtection="1">
      <alignment/>
      <protection locked="0"/>
    </xf>
    <xf numFmtId="0" fontId="7" fillId="34" borderId="46" xfId="0" applyFont="1" applyFill="1" applyBorder="1" applyAlignment="1" applyProtection="1">
      <alignment horizontal="justify" readingOrder="2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8" fillId="34" borderId="47" xfId="0" applyFont="1" applyFill="1" applyBorder="1" applyAlignment="1" applyProtection="1">
      <alignment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44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34" borderId="37" xfId="0" applyFont="1" applyFill="1" applyBorder="1" applyAlignment="1" applyProtection="1">
      <alignment horizontal="center" vertical="top" wrapText="1"/>
      <protection locked="0"/>
    </xf>
    <xf numFmtId="0" fontId="13" fillId="34" borderId="38" xfId="0" applyFont="1" applyFill="1" applyBorder="1" applyAlignment="1" applyProtection="1">
      <alignment horizontal="center" vertical="top" wrapText="1"/>
      <protection locked="0"/>
    </xf>
    <xf numFmtId="0" fontId="13" fillId="34" borderId="23" xfId="0" applyFont="1" applyFill="1" applyBorder="1" applyAlignment="1" applyProtection="1">
      <alignment horizontal="center" vertical="top" wrapText="1"/>
      <protection locked="0"/>
    </xf>
    <xf numFmtId="198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98" fontId="3" fillId="5" borderId="18" xfId="0" applyNumberFormat="1" applyFont="1" applyFill="1" applyBorder="1" applyAlignment="1" applyProtection="1">
      <alignment horizontal="center"/>
      <protection/>
    </xf>
    <xf numFmtId="14" fontId="52" fillId="0" borderId="0" xfId="0" applyNumberFormat="1" applyFont="1" applyFill="1" applyBorder="1" applyAlignment="1" applyProtection="1">
      <alignment horizontal="center"/>
      <protection locked="0"/>
    </xf>
    <xf numFmtId="1" fontId="5" fillId="7" borderId="17" xfId="0" applyNumberFormat="1" applyFont="1" applyFill="1" applyBorder="1" applyAlignment="1" applyProtection="1">
      <alignment horizontal="left"/>
      <protection/>
    </xf>
    <xf numFmtId="0" fontId="5" fillId="7" borderId="36" xfId="0" applyFont="1" applyFill="1" applyBorder="1" applyAlignment="1" applyProtection="1">
      <alignment horizontal="center"/>
      <protection/>
    </xf>
    <xf numFmtId="0" fontId="5" fillId="7" borderId="11" xfId="0" applyFont="1" applyFill="1" applyBorder="1" applyAlignment="1" applyProtection="1">
      <alignment horizontal="center"/>
      <protection/>
    </xf>
    <xf numFmtId="196" fontId="0" fillId="7" borderId="18" xfId="0" applyNumberFormat="1" applyFont="1" applyFill="1" applyBorder="1" applyAlignment="1" applyProtection="1">
      <alignment horizontal="center"/>
      <protection/>
    </xf>
    <xf numFmtId="0" fontId="5" fillId="7" borderId="13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wrapText="1"/>
      <protection locked="0"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90" zoomScaleNormal="90" zoomScalePageLayoutView="0" workbookViewId="0" topLeftCell="A1">
      <pane xSplit="2" ySplit="12" topLeftCell="C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C15" sqref="C15"/>
    </sheetView>
  </sheetViews>
  <sheetFormatPr defaultColWidth="9.140625" defaultRowHeight="12.75"/>
  <cols>
    <col min="1" max="1" width="4.00390625" style="14" bestFit="1" customWidth="1"/>
    <col min="2" max="2" width="16.8515625" style="14" customWidth="1"/>
    <col min="3" max="4" width="10.57421875" style="14" customWidth="1"/>
    <col min="5" max="5" width="10.421875" style="14" customWidth="1"/>
    <col min="6" max="7" width="9.140625" style="14" bestFit="1" customWidth="1"/>
    <col min="8" max="8" width="17.00390625" style="14" customWidth="1"/>
    <col min="9" max="9" width="11.140625" style="14" customWidth="1"/>
    <col min="10" max="10" width="11.8515625" style="14" customWidth="1"/>
    <col min="11" max="11" width="9.140625" style="14" bestFit="1" customWidth="1"/>
    <col min="12" max="12" width="11.421875" style="14" customWidth="1"/>
    <col min="13" max="16384" width="9.140625" style="14" customWidth="1"/>
  </cols>
  <sheetData>
    <row r="1" spans="1:12" ht="22.5">
      <c r="A1" s="139" t="s">
        <v>46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8">
      <c r="A2" s="15"/>
      <c r="B2" s="17"/>
      <c r="C2" s="17"/>
      <c r="D2" s="17"/>
      <c r="E2" s="147" t="s">
        <v>68</v>
      </c>
      <c r="F2" s="147"/>
      <c r="G2" s="147"/>
      <c r="H2" s="147"/>
      <c r="I2" s="20"/>
      <c r="J2" s="20"/>
      <c r="K2" s="20"/>
      <c r="L2" s="17"/>
    </row>
    <row r="3" spans="1:12" ht="6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5" ht="18">
      <c r="A4" s="21"/>
      <c r="B4" s="16" t="s">
        <v>47</v>
      </c>
      <c r="C4" s="140" t="s">
        <v>19</v>
      </c>
      <c r="D4" s="140"/>
      <c r="E4" s="140"/>
      <c r="F4" s="22"/>
      <c r="G4" s="16" t="s">
        <v>38</v>
      </c>
      <c r="H4" s="25"/>
      <c r="I4" s="135"/>
      <c r="J4" s="135"/>
      <c r="K4" s="135"/>
      <c r="L4" s="57"/>
      <c r="N4" s="84" t="s">
        <v>31</v>
      </c>
      <c r="O4" s="85" t="s">
        <v>32</v>
      </c>
    </row>
    <row r="5" spans="1:12" ht="6" customHeight="1">
      <c r="A5" s="21"/>
      <c r="B5" s="16"/>
      <c r="C5" s="24"/>
      <c r="D5" s="24"/>
      <c r="E5" s="24"/>
      <c r="F5" s="22"/>
      <c r="G5" s="19"/>
      <c r="H5" s="25"/>
      <c r="I5" s="25"/>
      <c r="J5" s="25"/>
      <c r="K5" s="22"/>
      <c r="L5" s="22"/>
    </row>
    <row r="6" spans="1:12" ht="15">
      <c r="A6" s="21"/>
      <c r="B6" s="16" t="s">
        <v>1</v>
      </c>
      <c r="C6" s="135"/>
      <c r="D6" s="135"/>
      <c r="E6" s="135"/>
      <c r="F6" s="135"/>
      <c r="G6" s="16" t="s">
        <v>37</v>
      </c>
      <c r="H6" s="26"/>
      <c r="I6" s="135"/>
      <c r="J6" s="135"/>
      <c r="K6" s="135"/>
      <c r="L6" s="22"/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 customHeight="1">
      <c r="A8" s="29"/>
      <c r="B8" s="30"/>
      <c r="C8" s="123" t="s">
        <v>2</v>
      </c>
      <c r="D8" s="124"/>
      <c r="E8" s="124"/>
      <c r="F8" s="125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69"/>
      <c r="D9" s="71"/>
      <c r="E9" s="70"/>
      <c r="F9" s="71"/>
      <c r="G9" s="132" t="s">
        <v>21</v>
      </c>
      <c r="H9" s="137"/>
      <c r="I9" s="130"/>
      <c r="J9" s="128"/>
      <c r="K9" s="142"/>
      <c r="L9" s="142"/>
    </row>
    <row r="10" spans="1:12" ht="15.75" customHeight="1">
      <c r="A10" s="34"/>
      <c r="B10" s="35" t="s">
        <v>3</v>
      </c>
      <c r="C10" s="36" t="s">
        <v>24</v>
      </c>
      <c r="D10" s="37" t="s">
        <v>25</v>
      </c>
      <c r="E10" s="37" t="s">
        <v>22</v>
      </c>
      <c r="F10" s="34" t="s">
        <v>26</v>
      </c>
      <c r="G10" s="133"/>
      <c r="H10" s="137"/>
      <c r="I10" s="130"/>
      <c r="J10" s="144" t="s">
        <v>48</v>
      </c>
      <c r="K10" s="142"/>
      <c r="L10" s="142"/>
    </row>
    <row r="11" spans="1:15" ht="31.5" customHeight="1">
      <c r="A11" s="33"/>
      <c r="B11" s="38" t="s">
        <v>45</v>
      </c>
      <c r="C11" s="75"/>
      <c r="D11" s="76"/>
      <c r="E11" s="102"/>
      <c r="F11" s="73"/>
      <c r="G11" s="133"/>
      <c r="H11" s="137"/>
      <c r="I11" s="130"/>
      <c r="J11" s="145"/>
      <c r="K11" s="142"/>
      <c r="L11" s="142"/>
      <c r="N11" s="84" t="s">
        <v>31</v>
      </c>
      <c r="O11" s="85" t="s">
        <v>43</v>
      </c>
    </row>
    <row r="12" spans="1:15" ht="31.5" customHeight="1" thickBot="1">
      <c r="A12" s="39"/>
      <c r="B12" s="38" t="s">
        <v>49</v>
      </c>
      <c r="C12" s="101"/>
      <c r="D12" s="102"/>
      <c r="E12" s="102"/>
      <c r="F12" s="103"/>
      <c r="G12" s="134"/>
      <c r="H12" s="138"/>
      <c r="I12" s="131"/>
      <c r="J12" s="146"/>
      <c r="K12" s="143"/>
      <c r="L12" s="143"/>
      <c r="O12" s="85" t="s">
        <v>44</v>
      </c>
    </row>
    <row r="13" spans="1:12" ht="15">
      <c r="A13" s="41">
        <v>1</v>
      </c>
      <c r="B13" s="107">
        <f>'10-2021'!$D$2</f>
        <v>44470</v>
      </c>
      <c r="C13" s="58">
        <f>+'10-2021'!C$44</f>
        <v>0</v>
      </c>
      <c r="D13" s="58">
        <f>+'10-2021'!D$44</f>
        <v>0</v>
      </c>
      <c r="E13" s="58">
        <f>+'10-2021'!E$44</f>
        <v>0</v>
      </c>
      <c r="F13" s="58">
        <f>+'10-2021'!F$44</f>
        <v>0</v>
      </c>
      <c r="G13" s="59">
        <f>+'10-2021'!G$44</f>
        <v>0</v>
      </c>
      <c r="H13" s="59">
        <f>+'10-2021'!H$44</f>
        <v>0</v>
      </c>
      <c r="I13" s="59">
        <f>+'10-2021'!I$44</f>
        <v>0</v>
      </c>
      <c r="J13" s="59">
        <f>+'10-2021'!J$44</f>
        <v>0</v>
      </c>
      <c r="K13" s="59">
        <f>+'10-2021'!K$44</f>
        <v>0</v>
      </c>
      <c r="L13" s="94"/>
    </row>
    <row r="14" spans="1:12" ht="15">
      <c r="A14" s="41">
        <v>2</v>
      </c>
      <c r="B14" s="107">
        <f>'11-2021'!$D$2</f>
        <v>44501</v>
      </c>
      <c r="C14" s="60">
        <f>+'11-2021'!C$44</f>
        <v>0</v>
      </c>
      <c r="D14" s="60">
        <f>+'11-2021'!D$44</f>
        <v>0</v>
      </c>
      <c r="E14" s="60">
        <f>+'11-2021'!E$44</f>
        <v>0</v>
      </c>
      <c r="F14" s="60">
        <f>+'11-2021'!F$44</f>
        <v>0</v>
      </c>
      <c r="G14" s="60">
        <f>+'11-2021'!G$44</f>
        <v>0</v>
      </c>
      <c r="H14" s="60">
        <f>+'11-2021'!H$44</f>
        <v>0</v>
      </c>
      <c r="I14" s="60">
        <f>+'11-2021'!I$44</f>
        <v>0</v>
      </c>
      <c r="J14" s="60">
        <f>+'11-2021'!J$44</f>
        <v>0</v>
      </c>
      <c r="K14" s="60">
        <f>+'11-2021'!K$44</f>
        <v>0</v>
      </c>
      <c r="L14" s="95"/>
    </row>
    <row r="15" spans="1:12" ht="15">
      <c r="A15" s="41">
        <v>3</v>
      </c>
      <c r="B15" s="107">
        <f>'12-2021'!$D$2</f>
        <v>44531</v>
      </c>
      <c r="C15" s="60">
        <f>+'12-2021'!C$44</f>
        <v>0</v>
      </c>
      <c r="D15" s="60">
        <f>+'12-2021'!D$44</f>
        <v>0</v>
      </c>
      <c r="E15" s="60">
        <f>+'12-2021'!E$44</f>
        <v>0</v>
      </c>
      <c r="F15" s="60">
        <f>+'12-2021'!F$44</f>
        <v>0</v>
      </c>
      <c r="G15" s="60">
        <f>+'12-2021'!G$44</f>
        <v>0</v>
      </c>
      <c r="H15" s="60">
        <f>+'12-2021'!H$44</f>
        <v>0</v>
      </c>
      <c r="I15" s="60">
        <f>+'12-2021'!I$44</f>
        <v>0</v>
      </c>
      <c r="J15" s="60">
        <f>+'12-2021'!J$44</f>
        <v>0</v>
      </c>
      <c r="K15" s="60">
        <f>+'12-2021'!K$44</f>
        <v>0</v>
      </c>
      <c r="L15" s="95"/>
    </row>
    <row r="16" spans="1:12" ht="15">
      <c r="A16" s="41">
        <v>4</v>
      </c>
      <c r="B16" s="107">
        <f>'1-2022'!$D$2</f>
        <v>44562</v>
      </c>
      <c r="C16" s="60">
        <f>+'1-2022'!C$44</f>
        <v>0</v>
      </c>
      <c r="D16" s="60">
        <f>+'1-2022'!D$44</f>
        <v>0</v>
      </c>
      <c r="E16" s="60">
        <f>+'1-2022'!E$44</f>
        <v>0</v>
      </c>
      <c r="F16" s="60">
        <f>+'1-2022'!F$44</f>
        <v>0</v>
      </c>
      <c r="G16" s="60">
        <f>+'1-2022'!G$44</f>
        <v>0</v>
      </c>
      <c r="H16" s="60">
        <f>+'1-2022'!H$44</f>
        <v>0</v>
      </c>
      <c r="I16" s="60">
        <f>+'1-2022'!I$44</f>
        <v>0</v>
      </c>
      <c r="J16" s="60">
        <f>+'1-2022'!J$44</f>
        <v>0</v>
      </c>
      <c r="K16" s="60">
        <f>+'1-2022'!K$44</f>
        <v>0</v>
      </c>
      <c r="L16" s="95"/>
    </row>
    <row r="17" spans="1:12" ht="15">
      <c r="A17" s="41">
        <v>5</v>
      </c>
      <c r="B17" s="107">
        <f>'2-2022'!$D$2</f>
        <v>44593</v>
      </c>
      <c r="C17" s="60">
        <f>+'2-2022'!C$44</f>
        <v>0</v>
      </c>
      <c r="D17" s="60">
        <f>+'2-2022'!D$44</f>
        <v>0</v>
      </c>
      <c r="E17" s="60">
        <f>+'2-2022'!E$44</f>
        <v>0</v>
      </c>
      <c r="F17" s="60">
        <f>+'2-2022'!F$44</f>
        <v>0</v>
      </c>
      <c r="G17" s="60">
        <f>+'2-2022'!G$44</f>
        <v>0</v>
      </c>
      <c r="H17" s="60">
        <f>+'2-2022'!H$44</f>
        <v>0</v>
      </c>
      <c r="I17" s="60">
        <f>+'2-2022'!I$44</f>
        <v>0</v>
      </c>
      <c r="J17" s="60">
        <f>+'2-2022'!J$44</f>
        <v>0</v>
      </c>
      <c r="K17" s="60">
        <f>+'2-2022'!K$44</f>
        <v>0</v>
      </c>
      <c r="L17" s="95"/>
    </row>
    <row r="18" spans="1:12" ht="15">
      <c r="A18" s="41">
        <v>6</v>
      </c>
      <c r="B18" s="107">
        <f>'3-2022'!$D$2</f>
        <v>44621</v>
      </c>
      <c r="C18" s="60">
        <f>+'3-2022'!C$44</f>
        <v>0</v>
      </c>
      <c r="D18" s="60">
        <f>+'3-2022'!D$44</f>
        <v>0</v>
      </c>
      <c r="E18" s="60">
        <f>+'3-2022'!E$44</f>
        <v>0</v>
      </c>
      <c r="F18" s="60">
        <f>+'3-2022'!F$44</f>
        <v>0</v>
      </c>
      <c r="G18" s="60">
        <f>+'3-2022'!G$44</f>
        <v>0</v>
      </c>
      <c r="H18" s="60">
        <f>+'3-2022'!H$44</f>
        <v>0</v>
      </c>
      <c r="I18" s="60">
        <f>+'3-2022'!I$44</f>
        <v>0</v>
      </c>
      <c r="J18" s="60">
        <f>+'3-2022'!J$44</f>
        <v>0</v>
      </c>
      <c r="K18" s="60">
        <f>+'3-2022'!K$44</f>
        <v>0</v>
      </c>
      <c r="L18" s="95"/>
    </row>
    <row r="19" spans="1:12" ht="15">
      <c r="A19" s="41">
        <v>7</v>
      </c>
      <c r="B19" s="107">
        <f>'4-2022'!$D$2</f>
        <v>44652</v>
      </c>
      <c r="C19" s="60">
        <f>+'4-2022'!C$44</f>
        <v>0</v>
      </c>
      <c r="D19" s="60">
        <f>+'4-2022'!D$44</f>
        <v>0</v>
      </c>
      <c r="E19" s="60">
        <f>+'4-2022'!E$44</f>
        <v>0</v>
      </c>
      <c r="F19" s="60">
        <f>+'4-2022'!F$44</f>
        <v>0</v>
      </c>
      <c r="G19" s="60">
        <f>+'4-2022'!G$44</f>
        <v>0</v>
      </c>
      <c r="H19" s="60">
        <f>+'4-2022'!H$44</f>
        <v>0</v>
      </c>
      <c r="I19" s="60">
        <f>+'4-2022'!I$44</f>
        <v>0</v>
      </c>
      <c r="J19" s="60">
        <f>+'4-2022'!J$44</f>
        <v>0</v>
      </c>
      <c r="K19" s="60">
        <f>+'4-2022'!K$44</f>
        <v>0</v>
      </c>
      <c r="L19" s="95"/>
    </row>
    <row r="20" spans="1:12" ht="15">
      <c r="A20" s="41">
        <v>8</v>
      </c>
      <c r="B20" s="107">
        <f>'5-2022'!$D$2</f>
        <v>44682</v>
      </c>
      <c r="C20" s="60">
        <f>+'5-2022'!C$44</f>
        <v>0</v>
      </c>
      <c r="D20" s="60">
        <f>+'5-2022'!D$44</f>
        <v>0</v>
      </c>
      <c r="E20" s="60">
        <f>+'5-2022'!E$44</f>
        <v>0</v>
      </c>
      <c r="F20" s="60">
        <f>+'5-2022'!F$44</f>
        <v>0</v>
      </c>
      <c r="G20" s="60">
        <f>+'5-2022'!G$44</f>
        <v>0</v>
      </c>
      <c r="H20" s="60">
        <f>+'5-2022'!H$44</f>
        <v>0</v>
      </c>
      <c r="I20" s="60">
        <f>+'5-2022'!I$44</f>
        <v>0</v>
      </c>
      <c r="J20" s="60">
        <f>+'5-2022'!J$44</f>
        <v>0</v>
      </c>
      <c r="K20" s="60">
        <f>+'5-2022'!K$44</f>
        <v>0</v>
      </c>
      <c r="L20" s="95"/>
    </row>
    <row r="21" spans="1:12" ht="15">
      <c r="A21" s="41">
        <v>9</v>
      </c>
      <c r="B21" s="107">
        <f>'6-2022'!$D$2</f>
        <v>44713</v>
      </c>
      <c r="C21" s="60">
        <f>+'6-2022'!C$44</f>
        <v>0</v>
      </c>
      <c r="D21" s="60">
        <f>+'6-2022'!D$44</f>
        <v>0</v>
      </c>
      <c r="E21" s="60">
        <f>+'6-2022'!E$44</f>
        <v>0</v>
      </c>
      <c r="F21" s="60">
        <f>+'6-2022'!F$44</f>
        <v>0</v>
      </c>
      <c r="G21" s="60">
        <f>+'6-2022'!G$44</f>
        <v>0</v>
      </c>
      <c r="H21" s="60">
        <f>+'6-2022'!H$44</f>
        <v>0</v>
      </c>
      <c r="I21" s="60">
        <f>+'6-2022'!I$44</f>
        <v>0</v>
      </c>
      <c r="J21" s="60">
        <f>+'6-2022'!J$44</f>
        <v>0</v>
      </c>
      <c r="K21" s="60">
        <f>+'6-2022'!K$44</f>
        <v>0</v>
      </c>
      <c r="L21" s="95"/>
    </row>
    <row r="22" spans="1:12" ht="15">
      <c r="A22" s="41">
        <v>10</v>
      </c>
      <c r="B22" s="107">
        <f>'7-2022'!$D$2</f>
        <v>44743</v>
      </c>
      <c r="C22" s="60">
        <f>+'7-2022'!C$44</f>
        <v>0</v>
      </c>
      <c r="D22" s="60">
        <f>+'7-2022'!D$44</f>
        <v>0</v>
      </c>
      <c r="E22" s="60">
        <f>+'7-2022'!E$44</f>
        <v>0</v>
      </c>
      <c r="F22" s="60">
        <f>+'7-2022'!F$44</f>
        <v>0</v>
      </c>
      <c r="G22" s="60">
        <f>+'7-2022'!G$44</f>
        <v>0</v>
      </c>
      <c r="H22" s="60">
        <f>+'7-2022'!H$44</f>
        <v>0</v>
      </c>
      <c r="I22" s="60">
        <f>+'7-2022'!I$44</f>
        <v>0</v>
      </c>
      <c r="J22" s="60">
        <f>+'7-2022'!J$44</f>
        <v>0</v>
      </c>
      <c r="K22" s="60">
        <f>+'7-2022'!K$44</f>
        <v>0</v>
      </c>
      <c r="L22" s="95"/>
    </row>
    <row r="23" spans="1:12" ht="15">
      <c r="A23" s="41">
        <v>11</v>
      </c>
      <c r="B23" s="107">
        <f>'8-2022'!$D$2</f>
        <v>44774</v>
      </c>
      <c r="C23" s="60">
        <f>+'8-2022'!C$44</f>
        <v>0</v>
      </c>
      <c r="D23" s="60">
        <f>+'8-2022'!D$44</f>
        <v>0</v>
      </c>
      <c r="E23" s="60">
        <f>+'8-2022'!E$44</f>
        <v>0</v>
      </c>
      <c r="F23" s="60">
        <f>+'8-2022'!F$44</f>
        <v>0</v>
      </c>
      <c r="G23" s="60">
        <f>+'8-2022'!G$44</f>
        <v>0</v>
      </c>
      <c r="H23" s="60">
        <f>+'8-2022'!H$44</f>
        <v>0</v>
      </c>
      <c r="I23" s="60">
        <f>+'8-2022'!I$44</f>
        <v>0</v>
      </c>
      <c r="J23" s="60">
        <f>+'8-2022'!J$44</f>
        <v>0</v>
      </c>
      <c r="K23" s="60">
        <f>+'8-2022'!K$44</f>
        <v>0</v>
      </c>
      <c r="L23" s="95"/>
    </row>
    <row r="24" spans="1:12" ht="15.75" thickBot="1">
      <c r="A24" s="41">
        <v>12</v>
      </c>
      <c r="B24" s="107">
        <f>'9-2022'!$D$2</f>
        <v>44805</v>
      </c>
      <c r="C24" s="82">
        <f>+'9-2022'!C$44</f>
        <v>0</v>
      </c>
      <c r="D24" s="82">
        <f>+'9-2022'!D$44</f>
        <v>0</v>
      </c>
      <c r="E24" s="82">
        <f>+'9-2022'!E$44</f>
        <v>0</v>
      </c>
      <c r="F24" s="82">
        <f>+'9-2022'!F$44</f>
        <v>0</v>
      </c>
      <c r="G24" s="82">
        <f>+'9-2022'!G$44</f>
        <v>0</v>
      </c>
      <c r="H24" s="82">
        <f>+'9-2022'!H$44</f>
        <v>0</v>
      </c>
      <c r="I24" s="82">
        <f>+'9-2022'!I$44</f>
        <v>0</v>
      </c>
      <c r="J24" s="82">
        <f>+'9-2022'!J$44</f>
        <v>0</v>
      </c>
      <c r="K24" s="82">
        <f>+'9-2022'!K$44</f>
        <v>0</v>
      </c>
      <c r="L24" s="96"/>
    </row>
    <row r="25" spans="1:12" ht="13.5" thickBot="1">
      <c r="A25" s="121" t="s">
        <v>16</v>
      </c>
      <c r="B25" s="122"/>
      <c r="C25" s="61">
        <f aca="true" t="shared" si="0" ref="C25:K25">SUM(C13:C24)</f>
        <v>0</v>
      </c>
      <c r="D25" s="61">
        <f t="shared" si="0"/>
        <v>0</v>
      </c>
      <c r="E25" s="62">
        <f t="shared" si="0"/>
        <v>0</v>
      </c>
      <c r="F25" s="62">
        <f t="shared" si="0"/>
        <v>0</v>
      </c>
      <c r="G25" s="62">
        <f t="shared" si="0"/>
        <v>0</v>
      </c>
      <c r="H25" s="63">
        <f t="shared" si="0"/>
        <v>0</v>
      </c>
      <c r="I25" s="64">
        <f t="shared" si="0"/>
        <v>0</v>
      </c>
      <c r="J25" s="65">
        <f t="shared" si="0"/>
        <v>0</v>
      </c>
      <c r="K25" s="64">
        <f t="shared" si="0"/>
        <v>0</v>
      </c>
      <c r="L25" s="93"/>
    </row>
    <row r="26" spans="1:12" ht="12">
      <c r="A26" s="42"/>
      <c r="B26" s="43"/>
      <c r="C26" s="66"/>
      <c r="D26" s="66"/>
      <c r="E26" s="66"/>
      <c r="F26" s="66"/>
      <c r="G26" s="66"/>
      <c r="H26" s="66"/>
      <c r="I26" s="66"/>
      <c r="J26" s="66"/>
      <c r="K26" s="66"/>
      <c r="L26" s="44"/>
    </row>
    <row r="27" spans="1:12" ht="12.75" thickBot="1">
      <c r="A27" s="48"/>
      <c r="B27" s="49"/>
      <c r="C27" s="67"/>
      <c r="D27" s="67"/>
      <c r="E27" s="67"/>
      <c r="F27" s="67"/>
      <c r="G27" s="67"/>
      <c r="H27" s="67"/>
      <c r="I27" s="67"/>
      <c r="J27" s="68"/>
      <c r="K27" s="68"/>
      <c r="L27" s="68"/>
    </row>
    <row r="28" spans="1:12" ht="13.5" thickBot="1">
      <c r="A28" s="48"/>
      <c r="B28" s="77" t="s">
        <v>20</v>
      </c>
      <c r="C28" s="78">
        <f aca="true" t="shared" si="1" ref="C28:I28">_xlfn.IFERROR((C25/$I$25),0)</f>
        <v>0</v>
      </c>
      <c r="D28" s="78">
        <f t="shared" si="1"/>
        <v>0</v>
      </c>
      <c r="E28" s="78">
        <f t="shared" si="1"/>
        <v>0</v>
      </c>
      <c r="F28" s="78">
        <f t="shared" si="1"/>
        <v>0</v>
      </c>
      <c r="G28" s="78">
        <f t="shared" si="1"/>
        <v>0</v>
      </c>
      <c r="H28" s="78">
        <f t="shared" si="1"/>
        <v>0</v>
      </c>
      <c r="I28" s="83">
        <f t="shared" si="1"/>
        <v>0</v>
      </c>
      <c r="J28" s="68"/>
      <c r="K28" s="68"/>
      <c r="L28" s="68"/>
    </row>
    <row r="29" spans="1:12" ht="1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ht="1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</sheetData>
  <sheetProtection password="CC3D" sheet="1"/>
  <mergeCells count="15">
    <mergeCell ref="A1:L1"/>
    <mergeCell ref="C4:E4"/>
    <mergeCell ref="I4:K4"/>
    <mergeCell ref="K8:K12"/>
    <mergeCell ref="L8:L12"/>
    <mergeCell ref="J10:J12"/>
    <mergeCell ref="E2:H2"/>
    <mergeCell ref="C6:F6"/>
    <mergeCell ref="A25:B25"/>
    <mergeCell ref="C8:G8"/>
    <mergeCell ref="J8:J9"/>
    <mergeCell ref="I8:I12"/>
    <mergeCell ref="G9:G12"/>
    <mergeCell ref="I6:K6"/>
    <mergeCell ref="H8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7">
      <selection activeCell="C49" sqref="C49:D49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0039062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44713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3" t="s">
        <v>2</v>
      </c>
      <c r="D8" s="124"/>
      <c r="E8" s="125"/>
      <c r="F8" s="126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4"/>
      <c r="H12" s="138"/>
      <c r="I12" s="131"/>
      <c r="J12" s="146"/>
      <c r="K12" s="143"/>
      <c r="L12" s="143"/>
      <c r="M12" s="85" t="s">
        <v>42</v>
      </c>
    </row>
    <row r="13" spans="1:14" ht="12.75">
      <c r="A13" s="13">
        <v>44713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3">
        <f>+A13+1</f>
        <v>44714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12">
        <f aca="true" t="shared" si="3" ref="A15:A42">+A14+1</f>
        <v>44715</v>
      </c>
      <c r="B15" s="109" t="str">
        <f>VLOOKUP(WEEKDAY(A15,1),גיליון1!$A$3:$B$9,2,0)</f>
        <v>Friday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3">
        <f t="shared" si="1"/>
        <v>0</v>
      </c>
      <c r="L15" s="112"/>
      <c r="N15" s="81"/>
    </row>
    <row r="16" spans="1:14" ht="12.75">
      <c r="A16" s="112">
        <f t="shared" si="3"/>
        <v>44716</v>
      </c>
      <c r="B16" s="109" t="str">
        <f>VLOOKUP(WEEKDAY(A16,1),גיליון1!$A$3:$B$9,2,0)</f>
        <v>Saturday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3">
        <f t="shared" si="1"/>
        <v>0</v>
      </c>
      <c r="L16" s="112" t="s">
        <v>59</v>
      </c>
      <c r="N16" s="81"/>
    </row>
    <row r="17" spans="1:14" ht="12.75">
      <c r="A17" s="13">
        <f t="shared" si="3"/>
        <v>44717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 t="s">
        <v>60</v>
      </c>
      <c r="N17" s="81"/>
    </row>
    <row r="18" spans="1:14" ht="12.75">
      <c r="A18" s="13">
        <f t="shared" si="3"/>
        <v>44718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44719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44720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44721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12">
        <f t="shared" si="3"/>
        <v>44722</v>
      </c>
      <c r="B22" s="109" t="str">
        <f>VLOOKUP(WEEKDAY(A22,1),גיליון1!$A$3:$B$9,2,0)</f>
        <v>Friday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3">
        <f t="shared" si="1"/>
        <v>0</v>
      </c>
      <c r="L22" s="112" t="s">
        <v>65</v>
      </c>
      <c r="N22" s="81"/>
    </row>
    <row r="23" spans="1:14" ht="12.75">
      <c r="A23" s="112">
        <f t="shared" si="3"/>
        <v>44723</v>
      </c>
      <c r="B23" s="109" t="str">
        <f>VLOOKUP(WEEKDAY(A23,1),גיליון1!$A$3:$B$9,2,0)</f>
        <v>Saturday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3">
        <f t="shared" si="1"/>
        <v>0</v>
      </c>
      <c r="L23" s="112"/>
      <c r="N23" s="81"/>
    </row>
    <row r="24" spans="1:14" ht="12.75">
      <c r="A24" s="13">
        <f t="shared" si="3"/>
        <v>44724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44725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44726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44727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44728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12">
        <f t="shared" si="3"/>
        <v>44729</v>
      </c>
      <c r="B29" s="109" t="str">
        <f>VLOOKUP(WEEKDAY(A29,1),גיליון1!$A$3:$B$9,2,0)</f>
        <v>Friday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3">
        <f t="shared" si="1"/>
        <v>0</v>
      </c>
      <c r="L29" s="112"/>
      <c r="N29" s="81"/>
    </row>
    <row r="30" spans="1:14" ht="12.75">
      <c r="A30" s="112">
        <f t="shared" si="3"/>
        <v>44730</v>
      </c>
      <c r="B30" s="109" t="str">
        <f>VLOOKUP(WEEKDAY(A30,1),גיליון1!$A$3:$B$9,2,0)</f>
        <v>Saturday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3">
        <f t="shared" si="1"/>
        <v>0</v>
      </c>
      <c r="L30" s="112"/>
      <c r="N30" s="81"/>
    </row>
    <row r="31" spans="1:14" ht="12.75">
      <c r="A31" s="13">
        <f t="shared" si="3"/>
        <v>44731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44732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44733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44734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44735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12">
        <f t="shared" si="3"/>
        <v>44736</v>
      </c>
      <c r="B36" s="109" t="str">
        <f>VLOOKUP(WEEKDAY(A36,1),גיליון1!$A$3:$B$9,2,0)</f>
        <v>Friday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3">
        <f t="shared" si="1"/>
        <v>0</v>
      </c>
      <c r="L36" s="112"/>
      <c r="N36" s="81"/>
    </row>
    <row r="37" spans="1:14" ht="12.75">
      <c r="A37" s="112">
        <f t="shared" si="3"/>
        <v>44737</v>
      </c>
      <c r="B37" s="109" t="str">
        <f>VLOOKUP(WEEKDAY(A37,1),גיליון1!$A$3:$B$9,2,0)</f>
        <v>Saturday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3">
        <f t="shared" si="1"/>
        <v>0</v>
      </c>
      <c r="L37" s="112"/>
      <c r="N37" s="81"/>
    </row>
    <row r="38" spans="1:14" ht="12.75">
      <c r="A38" s="13">
        <f t="shared" si="3"/>
        <v>44738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44739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44740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44741</v>
      </c>
      <c r="B41" s="12" t="str">
        <f>VLOOKUP(WEEKDAY(A41,1),גיליון1!$A$3:$B$9,2,0)</f>
        <v>Wednesday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44742</v>
      </c>
      <c r="B42" s="12" t="str">
        <f>VLOOKUP(WEEKDAY(A42,1),גיליון1!$A$3:$B$9,2,0)</f>
        <v>Thursday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6">
      <selection activeCell="C14" sqref="C14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421875" style="14" customWidth="1"/>
    <col min="10" max="10" width="11.57421875" style="14" customWidth="1"/>
    <col min="11" max="11" width="7.140625" style="14" customWidth="1"/>
    <col min="12" max="12" width="10.8515625" style="14" customWidth="1"/>
    <col min="13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44743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23" t="s">
        <v>2</v>
      </c>
      <c r="D8" s="124"/>
      <c r="E8" s="125"/>
      <c r="F8" s="126"/>
      <c r="G8" s="15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87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58"/>
      <c r="H12" s="138"/>
      <c r="I12" s="131"/>
      <c r="J12" s="146"/>
      <c r="K12" s="143"/>
      <c r="L12" s="143"/>
      <c r="M12" s="85" t="s">
        <v>42</v>
      </c>
    </row>
    <row r="13" spans="1:14" ht="12.75">
      <c r="A13" s="112">
        <v>44743</v>
      </c>
      <c r="B13" s="109" t="str">
        <f>VLOOKUP(WEEKDAY(A13,1),גיליון1!$A$3:$B$9,2,0)</f>
        <v>Friday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3">+H13+G13</f>
        <v>0</v>
      </c>
      <c r="J13" s="56"/>
      <c r="K13" s="113">
        <f aca="true" t="shared" si="1" ref="K13:K43">+J13+I13</f>
        <v>0</v>
      </c>
      <c r="L13" s="112"/>
      <c r="N13" s="81"/>
    </row>
    <row r="14" spans="1:14" ht="12.75">
      <c r="A14" s="112">
        <f>+A13+1</f>
        <v>44744</v>
      </c>
      <c r="B14" s="109" t="str">
        <f>VLOOKUP(WEEKDAY(A14,1),גיליון1!$A$3:$B$9,2,0)</f>
        <v>Saturday</v>
      </c>
      <c r="C14" s="51"/>
      <c r="D14" s="52"/>
      <c r="E14" s="53"/>
      <c r="F14" s="54"/>
      <c r="G14" s="110">
        <f aca="true" t="shared" si="2" ref="G14:G43">SUM(C14:F14)</f>
        <v>0</v>
      </c>
      <c r="H14" s="55"/>
      <c r="I14" s="111">
        <f t="shared" si="0"/>
        <v>0</v>
      </c>
      <c r="J14" s="56"/>
      <c r="K14" s="113">
        <f t="shared" si="1"/>
        <v>0</v>
      </c>
      <c r="L14" s="112"/>
      <c r="N14" s="81"/>
    </row>
    <row r="15" spans="1:14" ht="12.75">
      <c r="A15" s="13">
        <f aca="true" t="shared" si="3" ref="A15:A43">+A14+1</f>
        <v>44745</v>
      </c>
      <c r="B15" s="12" t="str">
        <f>VLOOKUP(WEEKDAY(A15,1),גיליון1!$A$3:$B$9,2,0)</f>
        <v>Sunday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114" t="s">
        <v>66</v>
      </c>
      <c r="N15" s="81"/>
    </row>
    <row r="16" spans="1:14" ht="12.75">
      <c r="A16" s="13">
        <f t="shared" si="3"/>
        <v>44746</v>
      </c>
      <c r="B16" s="12" t="str">
        <f>VLOOKUP(WEEKDAY(A16,1),גיליון1!$A$3:$B$9,2,0)</f>
        <v>Monday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44747</v>
      </c>
      <c r="B17" s="12" t="str">
        <f>VLOOKUP(WEEKDAY(A17,1),גיליון1!$A$3:$B$9,2,0)</f>
        <v>Tuesday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44748</v>
      </c>
      <c r="B18" s="12" t="str">
        <f>VLOOKUP(WEEKDAY(A18,1),גיליון1!$A$3:$B$9,2,0)</f>
        <v>Wednesday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44749</v>
      </c>
      <c r="B19" s="12" t="str">
        <f>VLOOKUP(WEEKDAY(A19,1),גיליון1!$A$3:$B$9,2,0)</f>
        <v>Thursday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12">
        <f t="shared" si="3"/>
        <v>44750</v>
      </c>
      <c r="B20" s="109" t="str">
        <f>VLOOKUP(WEEKDAY(A20,1),גיליון1!$A$3:$B$9,2,0)</f>
        <v>Friday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3">
        <f t="shared" si="1"/>
        <v>0</v>
      </c>
      <c r="L20" s="112"/>
      <c r="N20" s="81"/>
    </row>
    <row r="21" spans="1:14" ht="12.75">
      <c r="A21" s="112">
        <f t="shared" si="3"/>
        <v>44751</v>
      </c>
      <c r="B21" s="109" t="str">
        <f>VLOOKUP(WEEKDAY(A21,1),גיליון1!$A$3:$B$9,2,0)</f>
        <v>Saturday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3">
        <f t="shared" si="1"/>
        <v>0</v>
      </c>
      <c r="L21" s="112"/>
      <c r="N21" s="81"/>
    </row>
    <row r="22" spans="1:14" ht="12.75">
      <c r="A22" s="13">
        <f t="shared" si="3"/>
        <v>44752</v>
      </c>
      <c r="B22" s="12" t="str">
        <f>VLOOKUP(WEEKDAY(A22,1),גיליון1!$A$3:$B$9,2,0)</f>
        <v>Sunday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44753</v>
      </c>
      <c r="B23" s="12" t="str">
        <f>VLOOKUP(WEEKDAY(A23,1),גיליון1!$A$3:$B$9,2,0)</f>
        <v>Monday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44754</v>
      </c>
      <c r="B24" s="12" t="str">
        <f>VLOOKUP(WEEKDAY(A24,1),גיליון1!$A$3:$B$9,2,0)</f>
        <v>Tuesday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44755</v>
      </c>
      <c r="B25" s="12" t="str">
        <f>VLOOKUP(WEEKDAY(A25,1),גיליון1!$A$3:$B$9,2,0)</f>
        <v>Wednesday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44756</v>
      </c>
      <c r="B26" s="12" t="str">
        <f>VLOOKUP(WEEKDAY(A26,1),גיליון1!$A$3:$B$9,2,0)</f>
        <v>Thursday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12">
        <f t="shared" si="3"/>
        <v>44757</v>
      </c>
      <c r="B27" s="109" t="str">
        <f>VLOOKUP(WEEKDAY(A27,1),גיליון1!$A$3:$B$9,2,0)</f>
        <v>Friday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3">
        <f t="shared" si="1"/>
        <v>0</v>
      </c>
      <c r="L27" s="112"/>
      <c r="N27" s="81"/>
    </row>
    <row r="28" spans="1:14" ht="12.75">
      <c r="A28" s="112">
        <f t="shared" si="3"/>
        <v>44758</v>
      </c>
      <c r="B28" s="109" t="str">
        <f>VLOOKUP(WEEKDAY(A28,1),גיליון1!$A$3:$B$9,2,0)</f>
        <v>Saturday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3">
        <f t="shared" si="1"/>
        <v>0</v>
      </c>
      <c r="L28" s="112"/>
      <c r="N28" s="81"/>
    </row>
    <row r="29" spans="1:14" ht="12.75">
      <c r="A29" s="13">
        <f t="shared" si="3"/>
        <v>44759</v>
      </c>
      <c r="B29" s="12" t="str">
        <f>VLOOKUP(WEEKDAY(A29,1),גיליון1!$A$3:$B$9,2,0)</f>
        <v>Sunday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44760</v>
      </c>
      <c r="B30" s="12" t="str">
        <f>VLOOKUP(WEEKDAY(A30,1),גיליון1!$A$3:$B$9,2,0)</f>
        <v>Monday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44761</v>
      </c>
      <c r="B31" s="12" t="str">
        <f>VLOOKUP(WEEKDAY(A31,1),גיליון1!$A$3:$B$9,2,0)</f>
        <v>Tuesday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44762</v>
      </c>
      <c r="B32" s="12" t="str">
        <f>VLOOKUP(WEEKDAY(A32,1),גיליון1!$A$3:$B$9,2,0)</f>
        <v>Wednesday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44763</v>
      </c>
      <c r="B33" s="12" t="str">
        <f>VLOOKUP(WEEKDAY(A33,1),גיליון1!$A$3:$B$9,2,0)</f>
        <v>Thursday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12">
        <f t="shared" si="3"/>
        <v>44764</v>
      </c>
      <c r="B34" s="109" t="str">
        <f>VLOOKUP(WEEKDAY(A34,1),גיליון1!$A$3:$B$9,2,0)</f>
        <v>Friday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3">
        <f t="shared" si="1"/>
        <v>0</v>
      </c>
      <c r="L34" s="112"/>
      <c r="N34" s="81"/>
    </row>
    <row r="35" spans="1:14" ht="12.75">
      <c r="A35" s="112">
        <f t="shared" si="3"/>
        <v>44765</v>
      </c>
      <c r="B35" s="109" t="str">
        <f>VLOOKUP(WEEKDAY(A35,1),גיליון1!$A$3:$B$9,2,0)</f>
        <v>Saturday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3">
        <f t="shared" si="1"/>
        <v>0</v>
      </c>
      <c r="L35" s="112"/>
      <c r="N35" s="81"/>
    </row>
    <row r="36" spans="1:14" ht="12.75">
      <c r="A36" s="13">
        <f t="shared" si="3"/>
        <v>44766</v>
      </c>
      <c r="B36" s="12" t="str">
        <f>VLOOKUP(WEEKDAY(A36,1),גיליון1!$A$3:$B$9,2,0)</f>
        <v>Sunday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44767</v>
      </c>
      <c r="B37" s="12" t="str">
        <f>VLOOKUP(WEEKDAY(A37,1),גיליון1!$A$3:$B$9,2,0)</f>
        <v>Monday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44768</v>
      </c>
      <c r="B38" s="12" t="str">
        <f>VLOOKUP(WEEKDAY(A38,1),גיליון1!$A$3:$B$9,2,0)</f>
        <v>Tuesday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44769</v>
      </c>
      <c r="B39" s="12" t="str">
        <f>VLOOKUP(WEEKDAY(A39,1),גיליון1!$A$3:$B$9,2,0)</f>
        <v>Wednesday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44770</v>
      </c>
      <c r="B40" s="12" t="str">
        <f>VLOOKUP(WEEKDAY(A40,1),גיליון1!$A$3:$B$9,2,0)</f>
        <v>Thursday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12">
        <f t="shared" si="3"/>
        <v>44771</v>
      </c>
      <c r="B41" s="109" t="str">
        <f>VLOOKUP(WEEKDAY(A41,1),גיליון1!$A$3:$B$9,2,0)</f>
        <v>Friday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3">
        <f t="shared" si="1"/>
        <v>0</v>
      </c>
      <c r="L41" s="112"/>
      <c r="N41" s="81"/>
    </row>
    <row r="42" spans="1:14" ht="12.75">
      <c r="A42" s="112">
        <f t="shared" si="3"/>
        <v>44772</v>
      </c>
      <c r="B42" s="109" t="str">
        <f>VLOOKUP(WEEKDAY(A42,1),גיליון1!$A$3:$B$9,2,0)</f>
        <v>Saturday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3">
        <f t="shared" si="1"/>
        <v>0</v>
      </c>
      <c r="L42" s="112"/>
      <c r="N42" s="81"/>
    </row>
    <row r="43" spans="1:14" ht="13.5" thickBot="1">
      <c r="A43" s="13">
        <f t="shared" si="3"/>
        <v>44773</v>
      </c>
      <c r="B43" s="12" t="str">
        <f>VLOOKUP(WEEKDAY(A43,1),גיליון1!$A$3:$B$9,2,0)</f>
        <v>Sunday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4">
      <selection activeCell="L41" sqref="L41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7.140625" style="14" customWidth="1"/>
    <col min="12" max="12" width="11.57421875" style="14" customWidth="1"/>
    <col min="13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44774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3" t="s">
        <v>2</v>
      </c>
      <c r="D8" s="124"/>
      <c r="E8" s="125"/>
      <c r="F8" s="126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4"/>
      <c r="H12" s="138"/>
      <c r="I12" s="131"/>
      <c r="J12" s="146"/>
      <c r="K12" s="143"/>
      <c r="L12" s="143"/>
      <c r="M12" s="85" t="s">
        <v>42</v>
      </c>
    </row>
    <row r="13" spans="1:14" ht="12.75">
      <c r="A13" s="13">
        <v>44774</v>
      </c>
      <c r="B13" s="12" t="str">
        <f>VLOOKUP(WEEKDAY(A13,1),גיליון1!$A$3:$B$9,2,0)</f>
        <v>Monday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44775</v>
      </c>
      <c r="B14" s="12" t="str">
        <f>VLOOKUP(WEEKDAY(A14,1),גיליון1!$A$3:$B$9,2,0)</f>
        <v>Tuesday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3">+A14+1</f>
        <v>44776</v>
      </c>
      <c r="B15" s="12" t="str">
        <f>VLOOKUP(WEEKDAY(A15,1),גיליון1!$A$3:$B$9,2,0)</f>
        <v>Wednesday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44777</v>
      </c>
      <c r="B16" s="12" t="str">
        <f>VLOOKUP(WEEKDAY(A16,1),גיליון1!$A$3:$B$9,2,0)</f>
        <v>Thursday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12">
        <f t="shared" si="3"/>
        <v>44778</v>
      </c>
      <c r="B17" s="109" t="str">
        <f>VLOOKUP(WEEKDAY(A17,1),גיליון1!$A$3:$B$9,2,0)</f>
        <v>Friday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3">
        <f t="shared" si="1"/>
        <v>0</v>
      </c>
      <c r="L17" s="112"/>
      <c r="N17" s="81"/>
    </row>
    <row r="18" spans="1:14" ht="12.75">
      <c r="A18" s="112">
        <f t="shared" si="3"/>
        <v>44779</v>
      </c>
      <c r="B18" s="109" t="str">
        <f>VLOOKUP(WEEKDAY(A18,1),גיליון1!$A$3:$B$9,2,0)</f>
        <v>Saturday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3">
        <f t="shared" si="1"/>
        <v>0</v>
      </c>
      <c r="L18" s="112"/>
      <c r="N18" s="81"/>
    </row>
    <row r="19" spans="1:14" ht="12.75">
      <c r="A19" s="13">
        <f t="shared" si="3"/>
        <v>44780</v>
      </c>
      <c r="B19" s="12" t="str">
        <f>VLOOKUP(WEEKDAY(A19,1),גיליון1!$A$3:$B$9,2,0)</f>
        <v>Sunday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 t="s">
        <v>73</v>
      </c>
      <c r="N19" s="81"/>
    </row>
    <row r="20" spans="1:14" ht="12.75">
      <c r="A20" s="13">
        <f t="shared" si="3"/>
        <v>44781</v>
      </c>
      <c r="B20" s="12" t="str">
        <f>VLOOKUP(WEEKDAY(A20,1),גיליון1!$A$3:$B$9,2,0)</f>
        <v>Monday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44782</v>
      </c>
      <c r="B21" s="12" t="str">
        <f>VLOOKUP(WEEKDAY(A21,1),גיליון1!$A$3:$B$9,2,0)</f>
        <v>Tuesday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44783</v>
      </c>
      <c r="B22" s="12" t="str">
        <f>VLOOKUP(WEEKDAY(A22,1),גיליון1!$A$3:$B$9,2,0)</f>
        <v>Wednesday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44784</v>
      </c>
      <c r="B23" s="12" t="str">
        <f>VLOOKUP(WEEKDAY(A23,1),גיליון1!$A$3:$B$9,2,0)</f>
        <v>Thursday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12">
        <f t="shared" si="3"/>
        <v>44785</v>
      </c>
      <c r="B24" s="109" t="str">
        <f>VLOOKUP(WEEKDAY(A24,1),גיליון1!$A$3:$B$9,2,0)</f>
        <v>Friday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3">
        <f t="shared" si="1"/>
        <v>0</v>
      </c>
      <c r="L24" s="112"/>
      <c r="N24" s="81"/>
    </row>
    <row r="25" spans="1:14" ht="12.75">
      <c r="A25" s="112">
        <f t="shared" si="3"/>
        <v>44786</v>
      </c>
      <c r="B25" s="109" t="str">
        <f>VLOOKUP(WEEKDAY(A25,1),גיליון1!$A$3:$B$9,2,0)</f>
        <v>Saturday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3">
        <f t="shared" si="1"/>
        <v>0</v>
      </c>
      <c r="L25" s="112"/>
      <c r="N25" s="81"/>
    </row>
    <row r="26" spans="1:14" ht="12.75">
      <c r="A26" s="13">
        <f t="shared" si="3"/>
        <v>44787</v>
      </c>
      <c r="B26" s="12" t="str">
        <f>VLOOKUP(WEEKDAY(A26,1),גיליון1!$A$3:$B$9,2,0)</f>
        <v>Sunday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44788</v>
      </c>
      <c r="B27" s="12" t="str">
        <f>VLOOKUP(WEEKDAY(A27,1),גיליון1!$A$3:$B$9,2,0)</f>
        <v>Monday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44789</v>
      </c>
      <c r="B28" s="12" t="str">
        <f>VLOOKUP(WEEKDAY(A28,1),גיליון1!$A$3:$B$9,2,0)</f>
        <v>Tuesday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44790</v>
      </c>
      <c r="B29" s="12" t="str">
        <f>VLOOKUP(WEEKDAY(A29,1),גיליון1!$A$3:$B$9,2,0)</f>
        <v>Wednesday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44791</v>
      </c>
      <c r="B30" s="12" t="str">
        <f>VLOOKUP(WEEKDAY(A30,1),גיליון1!$A$3:$B$9,2,0)</f>
        <v>Thursday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12">
        <f t="shared" si="3"/>
        <v>44792</v>
      </c>
      <c r="B31" s="109" t="str">
        <f>VLOOKUP(WEEKDAY(A31,1),גיליון1!$A$3:$B$9,2,0)</f>
        <v>Friday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3">
        <f t="shared" si="1"/>
        <v>0</v>
      </c>
      <c r="L31" s="112" t="s">
        <v>67</v>
      </c>
      <c r="N31" s="81"/>
    </row>
    <row r="32" spans="1:14" ht="12.75">
      <c r="A32" s="112">
        <f t="shared" si="3"/>
        <v>44793</v>
      </c>
      <c r="B32" s="109" t="str">
        <f>VLOOKUP(WEEKDAY(A32,1),גיליון1!$A$3:$B$9,2,0)</f>
        <v>Saturday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3">
        <f t="shared" si="1"/>
        <v>0</v>
      </c>
      <c r="L32" s="112"/>
      <c r="N32" s="81"/>
    </row>
    <row r="33" spans="1:14" ht="12.75">
      <c r="A33" s="13">
        <f t="shared" si="3"/>
        <v>44794</v>
      </c>
      <c r="B33" s="12" t="str">
        <f>VLOOKUP(WEEKDAY(A33,1),גיליון1!$A$3:$B$9,2,0)</f>
        <v>Sunday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 t="s">
        <v>61</v>
      </c>
      <c r="N33" s="81"/>
    </row>
    <row r="34" spans="1:14" ht="12.75">
      <c r="A34" s="13">
        <f t="shared" si="3"/>
        <v>44795</v>
      </c>
      <c r="B34" s="12" t="str">
        <f>VLOOKUP(WEEKDAY(A34,1),גיליון1!$A$3:$B$9,2,0)</f>
        <v>Monday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 t="s">
        <v>61</v>
      </c>
      <c r="N34" s="81"/>
    </row>
    <row r="35" spans="1:14" ht="12.75">
      <c r="A35" s="13">
        <f t="shared" si="3"/>
        <v>44796</v>
      </c>
      <c r="B35" s="12" t="str">
        <f>VLOOKUP(WEEKDAY(A35,1),גיליון1!$A$3:$B$9,2,0)</f>
        <v>Tuesday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 t="s">
        <v>61</v>
      </c>
      <c r="N35" s="81"/>
    </row>
    <row r="36" spans="1:14" ht="12.75">
      <c r="A36" s="13">
        <f t="shared" si="3"/>
        <v>44797</v>
      </c>
      <c r="B36" s="12" t="str">
        <f>VLOOKUP(WEEKDAY(A36,1),גיליון1!$A$3:$B$9,2,0)</f>
        <v>Wednesday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 t="s">
        <v>61</v>
      </c>
      <c r="N36" s="81"/>
    </row>
    <row r="37" spans="1:14" ht="12.75">
      <c r="A37" s="13">
        <f t="shared" si="3"/>
        <v>44798</v>
      </c>
      <c r="B37" s="12" t="str">
        <f>VLOOKUP(WEEKDAY(A37,1),גיליון1!$A$3:$B$9,2,0)</f>
        <v>Thursday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 t="s">
        <v>61</v>
      </c>
      <c r="N37" s="81"/>
    </row>
    <row r="38" spans="1:14" ht="12.75">
      <c r="A38" s="112">
        <f t="shared" si="3"/>
        <v>44799</v>
      </c>
      <c r="B38" s="109" t="str">
        <f>VLOOKUP(WEEKDAY(A38,1),גיליון1!$A$3:$B$9,2,0)</f>
        <v>Friday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3">
        <f t="shared" si="1"/>
        <v>0</v>
      </c>
      <c r="L38" s="112"/>
      <c r="N38" s="81"/>
    </row>
    <row r="39" spans="1:14" ht="12.75">
      <c r="A39" s="112">
        <f t="shared" si="3"/>
        <v>44800</v>
      </c>
      <c r="B39" s="109" t="str">
        <f>VLOOKUP(WEEKDAY(A39,1),גיליון1!$A$3:$B$9,2,0)</f>
        <v>Saturday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3">
        <f t="shared" si="1"/>
        <v>0</v>
      </c>
      <c r="L39" s="112"/>
      <c r="N39" s="81"/>
    </row>
    <row r="40" spans="1:14" ht="12.75">
      <c r="A40" s="13">
        <f t="shared" si="3"/>
        <v>44801</v>
      </c>
      <c r="B40" s="12" t="str">
        <f>VLOOKUP(WEEKDAY(A40,1),גיליון1!$A$3:$B$9,2,0)</f>
        <v>Sunday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 t="s">
        <v>61</v>
      </c>
      <c r="N40" s="81"/>
    </row>
    <row r="41" spans="1:14" ht="12.75">
      <c r="A41" s="13">
        <f t="shared" si="3"/>
        <v>44802</v>
      </c>
      <c r="B41" s="12" t="str">
        <f>VLOOKUP(WEEKDAY(A41,1),גיליון1!$A$3:$B$9,2,0)</f>
        <v>Monday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 t="s">
        <v>61</v>
      </c>
      <c r="N41" s="81"/>
    </row>
    <row r="42" spans="1:14" ht="12.75">
      <c r="A42" s="13">
        <f t="shared" si="3"/>
        <v>44803</v>
      </c>
      <c r="B42" s="12" t="str">
        <f>VLOOKUP(WEEKDAY(A42,1),גיליון1!$A$3:$B$9,2,0)</f>
        <v>Tuesday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>
        <f t="shared" si="3"/>
        <v>44804</v>
      </c>
      <c r="B43" s="12" t="str">
        <f>VLOOKUP(WEEKDAY(A43,1),גיליון1!$A$3:$B$9,2,0)</f>
        <v>Wednesday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1">
      <selection activeCell="L39" sqref="L39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7.140625" style="14" customWidth="1"/>
    <col min="12" max="12" width="10.8515625" style="14" customWidth="1"/>
    <col min="13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44805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3" t="s">
        <v>2</v>
      </c>
      <c r="D8" s="124"/>
      <c r="E8" s="125"/>
      <c r="F8" s="126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4"/>
      <c r="H12" s="138"/>
      <c r="I12" s="131"/>
      <c r="J12" s="146"/>
      <c r="K12" s="143"/>
      <c r="L12" s="143"/>
      <c r="M12" s="85" t="s">
        <v>42</v>
      </c>
    </row>
    <row r="13" spans="1:14" ht="12.75">
      <c r="A13" s="13">
        <v>44805</v>
      </c>
      <c r="B13" s="12" t="str">
        <f>VLOOKUP(WEEKDAY(A13,1),גיליון1!$A$3:$B$9,2,0)</f>
        <v>Thursday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12">
        <f>+A13+1</f>
        <v>44806</v>
      </c>
      <c r="B14" s="109" t="str">
        <f>VLOOKUP(WEEKDAY(A14,1),גיליון1!$A$3:$B$9,2,0)</f>
        <v>Friday</v>
      </c>
      <c r="C14" s="51"/>
      <c r="D14" s="52"/>
      <c r="E14" s="53"/>
      <c r="F14" s="54"/>
      <c r="G14" s="110">
        <f aca="true" t="shared" si="2" ref="G14:G42">SUM(C14:F14)</f>
        <v>0</v>
      </c>
      <c r="H14" s="55"/>
      <c r="I14" s="111">
        <f t="shared" si="0"/>
        <v>0</v>
      </c>
      <c r="J14" s="56"/>
      <c r="K14" s="113">
        <f t="shared" si="1"/>
        <v>0</v>
      </c>
      <c r="L14" s="112"/>
      <c r="N14" s="81"/>
    </row>
    <row r="15" spans="1:14" ht="12.75">
      <c r="A15" s="112">
        <f aca="true" t="shared" si="3" ref="A15:A42">+A14+1</f>
        <v>44807</v>
      </c>
      <c r="B15" s="109" t="str">
        <f>VLOOKUP(WEEKDAY(A15,1),גיליון1!$A$3:$B$9,2,0)</f>
        <v>Saturday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3">
        <f t="shared" si="1"/>
        <v>0</v>
      </c>
      <c r="L15" s="112"/>
      <c r="N15" s="81"/>
    </row>
    <row r="16" spans="1:14" ht="12.75">
      <c r="A16" s="13">
        <f t="shared" si="3"/>
        <v>44808</v>
      </c>
      <c r="B16" s="12" t="str">
        <f>VLOOKUP(WEEKDAY(A16,1),גיליון1!$A$3:$B$9,2,0)</f>
        <v>Sunday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44809</v>
      </c>
      <c r="B17" s="12" t="str">
        <f>VLOOKUP(WEEKDAY(A17,1),גיליון1!$A$3:$B$9,2,0)</f>
        <v>Monday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44810</v>
      </c>
      <c r="B18" s="12" t="str">
        <f>VLOOKUP(WEEKDAY(A18,1),גיליון1!$A$3:$B$9,2,0)</f>
        <v>Tuesday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44811</v>
      </c>
      <c r="B19" s="12" t="str">
        <f>VLOOKUP(WEEKDAY(A19,1),גיליון1!$A$3:$B$9,2,0)</f>
        <v>Wednesday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44812</v>
      </c>
      <c r="B20" s="12" t="str">
        <f>VLOOKUP(WEEKDAY(A20,1),גיליון1!$A$3:$B$9,2,0)</f>
        <v>Thursday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12">
        <f t="shared" si="3"/>
        <v>44813</v>
      </c>
      <c r="B21" s="109" t="str">
        <f>VLOOKUP(WEEKDAY(A21,1),גיליון1!$A$3:$B$9,2,0)</f>
        <v>Friday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3">
        <f t="shared" si="1"/>
        <v>0</v>
      </c>
      <c r="L21" s="112"/>
      <c r="N21" s="81"/>
    </row>
    <row r="22" spans="1:14" ht="12.75">
      <c r="A22" s="112">
        <f t="shared" si="3"/>
        <v>44814</v>
      </c>
      <c r="B22" s="109" t="str">
        <f>VLOOKUP(WEEKDAY(A22,1),גיליון1!$A$3:$B$9,2,0)</f>
        <v>Saturday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3">
        <f t="shared" si="1"/>
        <v>0</v>
      </c>
      <c r="L22" s="112"/>
      <c r="N22" s="81"/>
    </row>
    <row r="23" spans="1:14" ht="12.75">
      <c r="A23" s="13">
        <f t="shared" si="3"/>
        <v>44815</v>
      </c>
      <c r="B23" s="12" t="str">
        <f>VLOOKUP(WEEKDAY(A23,1),גיליון1!$A$3:$B$9,2,0)</f>
        <v>Sunday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44816</v>
      </c>
      <c r="B24" s="12" t="str">
        <f>VLOOKUP(WEEKDAY(A24,1),גיליון1!$A$3:$B$9,2,0)</f>
        <v>Monday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44817</v>
      </c>
      <c r="B25" s="12" t="str">
        <f>VLOOKUP(WEEKDAY(A25,1),גיליון1!$A$3:$B$9,2,0)</f>
        <v>Tuesday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44818</v>
      </c>
      <c r="B26" s="12" t="str">
        <f>VLOOKUP(WEEKDAY(A26,1),גיליון1!$A$3:$B$9,2,0)</f>
        <v>Wednesday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44819</v>
      </c>
      <c r="B27" s="12" t="str">
        <f>VLOOKUP(WEEKDAY(A27,1),גיליון1!$A$3:$B$9,2,0)</f>
        <v>Thursday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12">
        <f t="shared" si="3"/>
        <v>44820</v>
      </c>
      <c r="B28" s="109" t="str">
        <f>VLOOKUP(WEEKDAY(A28,1),גיליון1!$A$3:$B$9,2,0)</f>
        <v>Friday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3">
        <f t="shared" si="1"/>
        <v>0</v>
      </c>
      <c r="L28" s="112"/>
      <c r="N28" s="81"/>
    </row>
    <row r="29" spans="1:14" ht="12.75">
      <c r="A29" s="112">
        <f t="shared" si="3"/>
        <v>44821</v>
      </c>
      <c r="B29" s="109" t="str">
        <f>VLOOKUP(WEEKDAY(A29,1),גיליון1!$A$3:$B$9,2,0)</f>
        <v>Saturday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3">
        <f t="shared" si="1"/>
        <v>0</v>
      </c>
      <c r="L29" s="112"/>
      <c r="N29" s="81"/>
    </row>
    <row r="30" spans="1:14" ht="12.75">
      <c r="A30" s="13">
        <f t="shared" si="3"/>
        <v>44822</v>
      </c>
      <c r="B30" s="12" t="str">
        <f>VLOOKUP(WEEKDAY(A30,1),גיליון1!$A$3:$B$9,2,0)</f>
        <v>Sunday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44823</v>
      </c>
      <c r="B31" s="12" t="str">
        <f>VLOOKUP(WEEKDAY(A31,1),גיליון1!$A$3:$B$9,2,0)</f>
        <v>Monday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44824</v>
      </c>
      <c r="B32" s="12" t="str">
        <f>VLOOKUP(WEEKDAY(A32,1),גיליון1!$A$3:$B$9,2,0)</f>
        <v>Tuesday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44825</v>
      </c>
      <c r="B33" s="12" t="str">
        <f>VLOOKUP(WEEKDAY(A33,1),גיליון1!$A$3:$B$9,2,0)</f>
        <v>Wednesday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44826</v>
      </c>
      <c r="B34" s="12" t="str">
        <f>VLOOKUP(WEEKDAY(A34,1),גיליון1!$A$3:$B$9,2,0)</f>
        <v>Thursday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12">
        <f t="shared" si="3"/>
        <v>44827</v>
      </c>
      <c r="B35" s="109" t="str">
        <f>VLOOKUP(WEEKDAY(A35,1),גיליון1!$A$3:$B$9,2,0)</f>
        <v>Friday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3">
        <f t="shared" si="1"/>
        <v>0</v>
      </c>
      <c r="L35" s="112"/>
      <c r="N35" s="81"/>
    </row>
    <row r="36" spans="1:14" ht="12.75">
      <c r="A36" s="112">
        <f t="shared" si="3"/>
        <v>44828</v>
      </c>
      <c r="B36" s="109" t="str">
        <f>VLOOKUP(WEEKDAY(A36,1),גיליון1!$A$3:$B$9,2,0)</f>
        <v>Saturday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3">
        <f t="shared" si="1"/>
        <v>0</v>
      </c>
      <c r="L36" s="112"/>
      <c r="N36" s="81"/>
    </row>
    <row r="37" spans="1:14" ht="12.75">
      <c r="A37" s="13">
        <f t="shared" si="3"/>
        <v>44829</v>
      </c>
      <c r="B37" s="12" t="str">
        <f>VLOOKUP(WEEKDAY(A37,1),גיליון1!$A$3:$B$9,2,0)</f>
        <v>Sunday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114" t="s">
        <v>72</v>
      </c>
      <c r="N37" s="81"/>
    </row>
    <row r="38" spans="1:14" ht="12.75">
      <c r="A38" s="13">
        <f t="shared" si="3"/>
        <v>44830</v>
      </c>
      <c r="B38" s="12" t="str">
        <f>VLOOKUP(WEEKDAY(A38,1),גיליון1!$A$3:$B$9,2,0)</f>
        <v>Monday</v>
      </c>
      <c r="C38" s="51"/>
      <c r="D38" s="52"/>
      <c r="E38" s="53"/>
      <c r="F38" s="54"/>
      <c r="G38" s="72">
        <f t="shared" si="2"/>
        <v>0</v>
      </c>
      <c r="H38" s="55"/>
      <c r="I38" s="4">
        <f>+H38+G38</f>
        <v>0</v>
      </c>
      <c r="J38" s="56"/>
      <c r="K38" s="6">
        <f t="shared" si="1"/>
        <v>0</v>
      </c>
      <c r="L38" s="92" t="s">
        <v>51</v>
      </c>
      <c r="N38" s="81"/>
    </row>
    <row r="39" spans="1:14" ht="12.75">
      <c r="A39" s="13">
        <f t="shared" si="3"/>
        <v>44831</v>
      </c>
      <c r="B39" s="12" t="str">
        <f>VLOOKUP(WEEKDAY(A39,1),גיליון1!$A$3:$B$9,2,0)</f>
        <v>Tuesday</v>
      </c>
      <c r="C39" s="51"/>
      <c r="D39" s="52"/>
      <c r="E39" s="53"/>
      <c r="F39" s="54"/>
      <c r="G39" s="72">
        <f t="shared" si="2"/>
        <v>0</v>
      </c>
      <c r="H39" s="55"/>
      <c r="I39" s="4">
        <f>+H39+G39</f>
        <v>0</v>
      </c>
      <c r="J39" s="56"/>
      <c r="K39" s="6">
        <f t="shared" si="1"/>
        <v>0</v>
      </c>
      <c r="L39" s="92" t="s">
        <v>51</v>
      </c>
      <c r="N39" s="81"/>
    </row>
    <row r="40" spans="1:14" ht="12.75">
      <c r="A40" s="13">
        <f t="shared" si="3"/>
        <v>44832</v>
      </c>
      <c r="B40" s="12" t="str">
        <f>VLOOKUP(WEEKDAY(A40,1),גיליון1!$A$3:$B$9,2,0)</f>
        <v>Wednesday</v>
      </c>
      <c r="C40" s="51"/>
      <c r="D40" s="52"/>
      <c r="E40" s="53"/>
      <c r="F40" s="54"/>
      <c r="G40" s="72">
        <f t="shared" si="2"/>
        <v>0</v>
      </c>
      <c r="H40" s="55"/>
      <c r="I40" s="4">
        <f>+H40+G40</f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44833</v>
      </c>
      <c r="B41" s="12" t="str">
        <f>VLOOKUP(WEEKDAY(A41,1),גיליון1!$A$3:$B$9,2,0)</f>
        <v>Thursday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12">
        <f t="shared" si="3"/>
        <v>44834</v>
      </c>
      <c r="B42" s="109" t="str">
        <f>VLOOKUP(WEEKDAY(A42,1),גיליון1!$A$3:$B$9,2,0)</f>
        <v>Friday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3">
        <f t="shared" si="1"/>
        <v>0</v>
      </c>
      <c r="L42" s="11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C43" sqref="C43"/>
    </sheetView>
  </sheetViews>
  <sheetFormatPr defaultColWidth="9.140625" defaultRowHeight="12.75"/>
  <cols>
    <col min="1" max="1" width="13.00390625" style="14" customWidth="1"/>
    <col min="2" max="2" width="19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15.421875" style="14" customWidth="1"/>
    <col min="12" max="12" width="11.140625" style="14" customWidth="1"/>
    <col min="13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44470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3" t="s">
        <v>2</v>
      </c>
      <c r="D8" s="124"/>
      <c r="E8" s="125"/>
      <c r="F8" s="126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4"/>
      <c r="H12" s="138"/>
      <c r="I12" s="131"/>
      <c r="J12" s="146"/>
      <c r="K12" s="143"/>
      <c r="L12" s="143"/>
      <c r="M12" s="85" t="s">
        <v>42</v>
      </c>
    </row>
    <row r="13" spans="1:12" ht="12.75">
      <c r="A13" s="112">
        <v>44470</v>
      </c>
      <c r="B13" s="109" t="str">
        <f>VLOOKUP(WEEKDAY(A13,1),גיליון1!$A$3:$B$9,2,0)</f>
        <v>Friday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3">+H13+G13</f>
        <v>0</v>
      </c>
      <c r="J13" s="56"/>
      <c r="K13" s="113">
        <f aca="true" t="shared" si="1" ref="K13:K43">+J13+I13</f>
        <v>0</v>
      </c>
      <c r="L13" s="92"/>
    </row>
    <row r="14" spans="1:12" ht="12.75">
      <c r="A14" s="112">
        <f>+A13+1</f>
        <v>44471</v>
      </c>
      <c r="B14" s="109" t="str">
        <f>VLOOKUP(WEEKDAY(A14,1),גיליון1!$A$3:$B$9,2,0)</f>
        <v>Saturday</v>
      </c>
      <c r="C14" s="51"/>
      <c r="D14" s="52"/>
      <c r="E14" s="53"/>
      <c r="F14" s="54"/>
      <c r="G14" s="110">
        <f aca="true" t="shared" si="2" ref="G14:G43">SUM(C14:F14)</f>
        <v>0</v>
      </c>
      <c r="H14" s="55"/>
      <c r="I14" s="111">
        <f t="shared" si="0"/>
        <v>0</v>
      </c>
      <c r="J14" s="56"/>
      <c r="K14" s="113">
        <f t="shared" si="1"/>
        <v>0</v>
      </c>
      <c r="L14" s="92"/>
    </row>
    <row r="15" spans="1:12" ht="12.75">
      <c r="A15" s="13">
        <f aca="true" t="shared" si="3" ref="A15:A42">+A14+1</f>
        <v>44472</v>
      </c>
      <c r="B15" s="12" t="str">
        <f>VLOOKUP(WEEKDAY(A15,1),גיליון1!$A$3:$B$9,2,0)</f>
        <v>Sunday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</row>
    <row r="16" spans="1:12" ht="12" customHeight="1">
      <c r="A16" s="13">
        <f t="shared" si="3"/>
        <v>44473</v>
      </c>
      <c r="B16" s="12" t="str">
        <f>VLOOKUP(WEEKDAY(A16,1),גיליון1!$A$3:$B$9,2,0)</f>
        <v>Monday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</row>
    <row r="17" spans="1:12" ht="12" customHeight="1">
      <c r="A17" s="13">
        <f t="shared" si="3"/>
        <v>44474</v>
      </c>
      <c r="B17" s="12" t="str">
        <f>VLOOKUP(WEEKDAY(A17,1),גיליון1!$A$3:$B$9,2,0)</f>
        <v>Tuesday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</row>
    <row r="18" spans="1:12" ht="12.75">
      <c r="A18" s="13">
        <f t="shared" si="3"/>
        <v>44475</v>
      </c>
      <c r="B18" s="12" t="str">
        <f>VLOOKUP(WEEKDAY(A18,1),גיליון1!$A$3:$B$9,2,0)</f>
        <v>Wednesday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</row>
    <row r="19" spans="1:12" ht="12.75">
      <c r="A19" s="13">
        <f t="shared" si="3"/>
        <v>44476</v>
      </c>
      <c r="B19" s="12" t="str">
        <f>VLOOKUP(WEEKDAY(A19,1),גיליון1!$A$3:$B$9,2,0)</f>
        <v>Thursday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</row>
    <row r="20" spans="1:12" ht="12.75">
      <c r="A20" s="112">
        <f t="shared" si="3"/>
        <v>44477</v>
      </c>
      <c r="B20" s="109" t="str">
        <f>VLOOKUP(WEEKDAY(A20,1),גיליון1!$A$3:$B$9,2,0)</f>
        <v>Friday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3">
        <f t="shared" si="1"/>
        <v>0</v>
      </c>
      <c r="L20" s="92"/>
    </row>
    <row r="21" spans="1:12" ht="12.75">
      <c r="A21" s="112">
        <f t="shared" si="3"/>
        <v>44478</v>
      </c>
      <c r="B21" s="109" t="str">
        <f>VLOOKUP(WEEKDAY(A21,1),גיליון1!$A$3:$B$9,2,0)</f>
        <v>Saturday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3">
        <f t="shared" si="1"/>
        <v>0</v>
      </c>
      <c r="L21" s="92"/>
    </row>
    <row r="22" spans="1:12" ht="12.75">
      <c r="A22" s="13">
        <f t="shared" si="3"/>
        <v>44479</v>
      </c>
      <c r="B22" s="12" t="str">
        <f>VLOOKUP(WEEKDAY(A22,1),גיליון1!$A$3:$B$9,2,0)</f>
        <v>Sunday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 t="s">
        <v>62</v>
      </c>
    </row>
    <row r="23" spans="1:12" ht="12" customHeight="1">
      <c r="A23" s="13">
        <f t="shared" si="3"/>
        <v>44480</v>
      </c>
      <c r="B23" s="12" t="str">
        <f>VLOOKUP(WEEKDAY(A23,1),גיליון1!$A$3:$B$9,2,0)</f>
        <v>Monday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</row>
    <row r="24" spans="1:12" ht="12" customHeight="1">
      <c r="A24" s="13">
        <f t="shared" si="3"/>
        <v>44481</v>
      </c>
      <c r="B24" s="12" t="str">
        <f>VLOOKUP(WEEKDAY(A24,1),גיליון1!$A$3:$B$9,2,0)</f>
        <v>Tuesday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</row>
    <row r="25" spans="1:12" ht="12.75">
      <c r="A25" s="13">
        <f t="shared" si="3"/>
        <v>44482</v>
      </c>
      <c r="B25" s="12" t="str">
        <f>VLOOKUP(WEEKDAY(A25,1),גיליון1!$A$3:$B$9,2,0)</f>
        <v>Wednesday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</row>
    <row r="26" spans="1:12" ht="12.75">
      <c r="A26" s="13">
        <f t="shared" si="3"/>
        <v>44483</v>
      </c>
      <c r="B26" s="12" t="str">
        <f>VLOOKUP(WEEKDAY(A26,1),גיליון1!$A$3:$B$9,2,0)</f>
        <v>Thursday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</row>
    <row r="27" spans="1:12" ht="12.75">
      <c r="A27" s="112">
        <f t="shared" si="3"/>
        <v>44484</v>
      </c>
      <c r="B27" s="109" t="str">
        <f>VLOOKUP(WEEKDAY(A27,1),גיליון1!$A$3:$B$9,2,0)</f>
        <v>Friday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3">
        <f t="shared" si="1"/>
        <v>0</v>
      </c>
      <c r="L27" s="92"/>
    </row>
    <row r="28" spans="1:12" ht="12.75">
      <c r="A28" s="112">
        <f t="shared" si="3"/>
        <v>44485</v>
      </c>
      <c r="B28" s="109" t="str">
        <f>VLOOKUP(WEEKDAY(A28,1),גיליון1!$A$3:$B$9,2,0)</f>
        <v>Saturday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3">
        <f t="shared" si="1"/>
        <v>0</v>
      </c>
      <c r="L28" s="92"/>
    </row>
    <row r="29" spans="1:12" ht="12.75">
      <c r="A29" s="13">
        <f t="shared" si="3"/>
        <v>44486</v>
      </c>
      <c r="B29" s="12" t="str">
        <f>VLOOKUP(WEEKDAY(A29,1),גיליון1!$A$3:$B$9,2,0)</f>
        <v>Sunday</v>
      </c>
      <c r="C29" s="51"/>
      <c r="D29" s="52"/>
      <c r="E29" s="53"/>
      <c r="F29" s="54"/>
      <c r="G29" s="72">
        <f>SUM(C29:F29)</f>
        <v>0</v>
      </c>
      <c r="H29" s="55"/>
      <c r="I29" s="4">
        <f t="shared" si="0"/>
        <v>0</v>
      </c>
      <c r="J29" s="56"/>
      <c r="K29" s="6">
        <f t="shared" si="1"/>
        <v>0</v>
      </c>
      <c r="L29" s="92"/>
    </row>
    <row r="30" spans="1:12" ht="12" customHeight="1">
      <c r="A30" s="13">
        <f t="shared" si="3"/>
        <v>44487</v>
      </c>
      <c r="B30" s="12" t="str">
        <f>VLOOKUP(WEEKDAY(A30,1),גיליון1!$A$3:$B$9,2,0)</f>
        <v>Monday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</row>
    <row r="31" spans="1:12" ht="12" customHeight="1">
      <c r="A31" s="13">
        <f t="shared" si="3"/>
        <v>44488</v>
      </c>
      <c r="B31" s="12" t="str">
        <f>VLOOKUP(WEEKDAY(A31,1),גיליון1!$A$3:$B$9,2,0)</f>
        <v>Tuesday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</row>
    <row r="32" spans="1:12" ht="12.75">
      <c r="A32" s="13">
        <f t="shared" si="3"/>
        <v>44489</v>
      </c>
      <c r="B32" s="12" t="str">
        <f>VLOOKUP(WEEKDAY(A32,1),גיליון1!$A$3:$B$9,2,0)</f>
        <v>Wednesday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</row>
    <row r="33" spans="1:12" ht="12.75">
      <c r="A33" s="13">
        <f t="shared" si="3"/>
        <v>44490</v>
      </c>
      <c r="B33" s="12" t="str">
        <f>VLOOKUP(WEEKDAY(A33,1),גיליון1!$A$3:$B$9,2,0)</f>
        <v>Thursday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</row>
    <row r="34" spans="1:12" ht="12.75">
      <c r="A34" s="112">
        <f t="shared" si="3"/>
        <v>44491</v>
      </c>
      <c r="B34" s="109" t="str">
        <f>VLOOKUP(WEEKDAY(A34,1),גיליון1!$A$3:$B$9,2,0)</f>
        <v>Friday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3">
        <f t="shared" si="1"/>
        <v>0</v>
      </c>
      <c r="L34" s="92"/>
    </row>
    <row r="35" spans="1:12" ht="12.75">
      <c r="A35" s="112">
        <f t="shared" si="3"/>
        <v>44492</v>
      </c>
      <c r="B35" s="109" t="str">
        <f>VLOOKUP(WEEKDAY(A35,1),גיליון1!$A$3:$B$9,2,0)</f>
        <v>Saturday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3">
        <f t="shared" si="1"/>
        <v>0</v>
      </c>
      <c r="L35" s="92"/>
    </row>
    <row r="36" spans="1:12" ht="12.75">
      <c r="A36" s="13">
        <f t="shared" si="3"/>
        <v>44493</v>
      </c>
      <c r="B36" s="12" t="str">
        <f>VLOOKUP(WEEKDAY(A36,1),גיליון1!$A$3:$B$9,2,0)</f>
        <v>Sunday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</row>
    <row r="37" spans="1:12" ht="12" customHeight="1">
      <c r="A37" s="13">
        <f t="shared" si="3"/>
        <v>44494</v>
      </c>
      <c r="B37" s="12" t="str">
        <f>VLOOKUP(WEEKDAY(A37,1),גיליון1!$A$3:$B$9,2,0)</f>
        <v>Monday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</row>
    <row r="38" spans="1:12" ht="12" customHeight="1">
      <c r="A38" s="13">
        <f t="shared" si="3"/>
        <v>44495</v>
      </c>
      <c r="B38" s="12" t="str">
        <f>VLOOKUP(WEEKDAY(A38,1),גיליון1!$A$3:$B$9,2,0)</f>
        <v>Tuesday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</row>
    <row r="39" spans="1:12" ht="12.75">
      <c r="A39" s="13">
        <f t="shared" si="3"/>
        <v>44496</v>
      </c>
      <c r="B39" s="12" t="str">
        <f>VLOOKUP(WEEKDAY(A39,1),גיליון1!$A$3:$B$9,2,0)</f>
        <v>Wednesday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</row>
    <row r="40" spans="1:12" ht="12.75">
      <c r="A40" s="13">
        <f t="shared" si="3"/>
        <v>44497</v>
      </c>
      <c r="B40" s="12" t="str">
        <f>VLOOKUP(WEEKDAY(A40,1),גיליון1!$A$3:$B$9,2,0)</f>
        <v>Thursday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</row>
    <row r="41" spans="1:12" ht="12.75">
      <c r="A41" s="112">
        <f t="shared" si="3"/>
        <v>44498</v>
      </c>
      <c r="B41" s="109" t="str">
        <f>VLOOKUP(WEEKDAY(A41,1),גיליון1!$A$3:$B$9,2,0)</f>
        <v>Friday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3">
        <f t="shared" si="1"/>
        <v>0</v>
      </c>
      <c r="L41" s="92"/>
    </row>
    <row r="42" spans="1:12" ht="12.75">
      <c r="A42" s="112">
        <f t="shared" si="3"/>
        <v>44499</v>
      </c>
      <c r="B42" s="109" t="str">
        <f>VLOOKUP(WEEKDAY(A42,1),גיליון1!$A$3:$B$9,2,0)</f>
        <v>Saturday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3">
        <f t="shared" si="1"/>
        <v>0</v>
      </c>
      <c r="L42" s="92"/>
    </row>
    <row r="43" spans="1:12" ht="13.5" thickBot="1">
      <c r="A43" s="13">
        <f>+A42+1</f>
        <v>44500</v>
      </c>
      <c r="B43" s="12" t="str">
        <f>VLOOKUP(WEEKDAY(A43,1),גיליון1!$A$3:$B$9,2,0)</f>
        <v>Sunday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6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B53:L53"/>
    <mergeCell ref="I6:J6"/>
    <mergeCell ref="H8:H12"/>
    <mergeCell ref="A1:L1"/>
    <mergeCell ref="C4:D4"/>
    <mergeCell ref="C6:D6"/>
    <mergeCell ref="L8:L12"/>
    <mergeCell ref="I4:J4"/>
    <mergeCell ref="I8:I12"/>
    <mergeCell ref="J8:J9"/>
    <mergeCell ref="C56:D56"/>
    <mergeCell ref="A46:L46"/>
    <mergeCell ref="J10:J12"/>
    <mergeCell ref="A45:L45"/>
    <mergeCell ref="C49:D49"/>
    <mergeCell ref="C8:G8"/>
    <mergeCell ref="A44:B44"/>
    <mergeCell ref="K8:K12"/>
    <mergeCell ref="C54:D54"/>
    <mergeCell ref="G9:G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J42" sqref="J42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0039062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44501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3" t="s">
        <v>2</v>
      </c>
      <c r="D8" s="124"/>
      <c r="E8" s="125"/>
      <c r="F8" s="126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4"/>
      <c r="H12" s="138"/>
      <c r="I12" s="131"/>
      <c r="J12" s="146"/>
      <c r="K12" s="143"/>
      <c r="L12" s="143"/>
      <c r="M12" s="85" t="s">
        <v>42</v>
      </c>
    </row>
    <row r="13" spans="1:12" ht="12.75">
      <c r="A13" s="13">
        <v>44501</v>
      </c>
      <c r="B13" s="12" t="str">
        <f>VLOOKUP(WEEKDAY(A13,1),גיליון1!$A$3:$B$9,2,0)</f>
        <v>Monday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</row>
    <row r="14" spans="1:12" ht="12.75">
      <c r="A14" s="13">
        <f>+A13+1</f>
        <v>44502</v>
      </c>
      <c r="B14" s="12" t="str">
        <f>VLOOKUP(WEEKDAY(A14,1),גיליון1!$A$3:$B$9,2,0)</f>
        <v>Tuesday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</row>
    <row r="15" spans="1:14" ht="12.75">
      <c r="A15" s="13">
        <f aca="true" t="shared" si="3" ref="A15:A42">+A14+1</f>
        <v>44503</v>
      </c>
      <c r="B15" s="12" t="str">
        <f>VLOOKUP(WEEKDAY(A15,1),גיליון1!$A$3:$B$9,2,0)</f>
        <v>Wednesday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44504</v>
      </c>
      <c r="B16" s="12" t="str">
        <f>VLOOKUP(WEEKDAY(A16,1),גיליון1!$A$3:$B$9,2,0)</f>
        <v>Thursday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12">
        <f t="shared" si="3"/>
        <v>44505</v>
      </c>
      <c r="B17" s="109" t="str">
        <f>VLOOKUP(WEEKDAY(A17,1),גיליון1!$A$3:$B$9,2,0)</f>
        <v>Friday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3">
        <f t="shared" si="1"/>
        <v>0</v>
      </c>
      <c r="L17" s="92"/>
      <c r="N17" s="81"/>
    </row>
    <row r="18" spans="1:14" ht="12.75">
      <c r="A18" s="112">
        <f t="shared" si="3"/>
        <v>44506</v>
      </c>
      <c r="B18" s="109" t="str">
        <f>VLOOKUP(WEEKDAY(A18,1),גיליון1!$A$3:$B$9,2,0)</f>
        <v>Saturday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3">
        <f t="shared" si="1"/>
        <v>0</v>
      </c>
      <c r="L18" s="92"/>
      <c r="N18" s="81"/>
    </row>
    <row r="19" spans="1:14" ht="12.75">
      <c r="A19" s="13">
        <f t="shared" si="3"/>
        <v>44507</v>
      </c>
      <c r="B19" s="12" t="str">
        <f>VLOOKUP(WEEKDAY(A19,1),גיליון1!$A$3:$B$9,2,0)</f>
        <v>Sunday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2" ht="12" customHeight="1">
      <c r="A20" s="13">
        <f t="shared" si="3"/>
        <v>44508</v>
      </c>
      <c r="B20" s="12" t="str">
        <f>VLOOKUP(WEEKDAY(A20,1),גיליון1!$A$3:$B$9,2,0)</f>
        <v>Monday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</row>
    <row r="21" spans="1:12" ht="12" customHeight="1">
      <c r="A21" s="13">
        <f t="shared" si="3"/>
        <v>44509</v>
      </c>
      <c r="B21" s="12" t="str">
        <f>VLOOKUP(WEEKDAY(A21,1),גיליון1!$A$3:$B$9,2,0)</f>
        <v>Tuesday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</row>
    <row r="22" spans="1:12" ht="12.75">
      <c r="A22" s="13">
        <f t="shared" si="3"/>
        <v>44510</v>
      </c>
      <c r="B22" s="12" t="str">
        <f>VLOOKUP(WEEKDAY(A22,1),גיליון1!$A$3:$B$9,2,0)</f>
        <v>Wednesday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</row>
    <row r="23" spans="1:14" ht="12.75">
      <c r="A23" s="13">
        <f t="shared" si="3"/>
        <v>44511</v>
      </c>
      <c r="B23" s="12" t="str">
        <f>VLOOKUP(WEEKDAY(A23,1),גיליון1!$A$3:$B$9,2,0)</f>
        <v>Thursday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12">
        <f t="shared" si="3"/>
        <v>44512</v>
      </c>
      <c r="B24" s="109" t="str">
        <f>VLOOKUP(WEEKDAY(A24,1),גיליון1!$A$3:$B$9,2,0)</f>
        <v>Friday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3">
        <f t="shared" si="1"/>
        <v>0</v>
      </c>
      <c r="L24" s="92"/>
      <c r="N24" s="81"/>
    </row>
    <row r="25" spans="1:14" ht="12.75">
      <c r="A25" s="112">
        <f t="shared" si="3"/>
        <v>44513</v>
      </c>
      <c r="B25" s="109" t="str">
        <f>VLOOKUP(WEEKDAY(A25,1),גיליון1!$A$3:$B$9,2,0)</f>
        <v>Saturday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3">
        <f t="shared" si="1"/>
        <v>0</v>
      </c>
      <c r="L25" s="92"/>
      <c r="N25" s="81"/>
    </row>
    <row r="26" spans="1:14" ht="12.75">
      <c r="A26" s="13">
        <f t="shared" si="3"/>
        <v>44514</v>
      </c>
      <c r="B26" s="12" t="str">
        <f>VLOOKUP(WEEKDAY(A26,1),גיליון1!$A$3:$B$9,2,0)</f>
        <v>Sunday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2" ht="12" customHeight="1">
      <c r="A27" s="13">
        <f t="shared" si="3"/>
        <v>44515</v>
      </c>
      <c r="B27" s="12" t="str">
        <f>VLOOKUP(WEEKDAY(A27,1),גיליון1!$A$3:$B$9,2,0)</f>
        <v>Monday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</row>
    <row r="28" spans="1:12" ht="12" customHeight="1">
      <c r="A28" s="13">
        <f t="shared" si="3"/>
        <v>44516</v>
      </c>
      <c r="B28" s="12" t="str">
        <f>VLOOKUP(WEEKDAY(A28,1),גיליון1!$A$3:$B$9,2,0)</f>
        <v>Tuesday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</row>
    <row r="29" spans="1:12" ht="12.75">
      <c r="A29" s="13">
        <f t="shared" si="3"/>
        <v>44517</v>
      </c>
      <c r="B29" s="12" t="str">
        <f>VLOOKUP(WEEKDAY(A29,1),גיליון1!$A$3:$B$9,2,0)</f>
        <v>Wednesday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</row>
    <row r="30" spans="1:14" ht="12.75">
      <c r="A30" s="13">
        <f t="shared" si="3"/>
        <v>44518</v>
      </c>
      <c r="B30" s="12" t="str">
        <f>VLOOKUP(WEEKDAY(A30,1),גיליון1!$A$3:$B$9,2,0)</f>
        <v>Thursday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12">
        <f t="shared" si="3"/>
        <v>44519</v>
      </c>
      <c r="B31" s="109" t="str">
        <f>VLOOKUP(WEEKDAY(A31,1),גיליון1!$A$3:$B$9,2,0)</f>
        <v>Friday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3">
        <f t="shared" si="1"/>
        <v>0</v>
      </c>
      <c r="L31" s="92"/>
      <c r="N31" s="81"/>
    </row>
    <row r="32" spans="1:14" ht="12.75">
      <c r="A32" s="112">
        <f t="shared" si="3"/>
        <v>44520</v>
      </c>
      <c r="B32" s="109" t="str">
        <f>VLOOKUP(WEEKDAY(A32,1),גיליון1!$A$3:$B$9,2,0)</f>
        <v>Saturday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3">
        <f t="shared" si="1"/>
        <v>0</v>
      </c>
      <c r="L32" s="92"/>
      <c r="N32" s="81"/>
    </row>
    <row r="33" spans="1:14" ht="12.75">
      <c r="A33" s="13">
        <f t="shared" si="3"/>
        <v>44521</v>
      </c>
      <c r="B33" s="12" t="str">
        <f>VLOOKUP(WEEKDAY(A33,1),גיליון1!$A$3:$B$9,2,0)</f>
        <v>Sunday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2" ht="12" customHeight="1">
      <c r="A34" s="13">
        <f t="shared" si="3"/>
        <v>44522</v>
      </c>
      <c r="B34" s="12" t="str">
        <f>VLOOKUP(WEEKDAY(A34,1),גיליון1!$A$3:$B$9,2,0)</f>
        <v>Monday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</row>
    <row r="35" spans="1:12" ht="12" customHeight="1">
      <c r="A35" s="13">
        <f>+A34+1</f>
        <v>44523</v>
      </c>
      <c r="B35" s="12" t="str">
        <f>VLOOKUP(WEEKDAY(A35,1),גיליון1!$A$3:$B$9,2,0)</f>
        <v>Tuesday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</row>
    <row r="36" spans="1:12" ht="12.75">
      <c r="A36" s="13">
        <f t="shared" si="3"/>
        <v>44524</v>
      </c>
      <c r="B36" s="12" t="str">
        <f>VLOOKUP(WEEKDAY(A36,1),גיליון1!$A$3:$B$9,2,0)</f>
        <v>Wednesday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</row>
    <row r="37" spans="1:14" ht="12.75">
      <c r="A37" s="13">
        <f t="shared" si="3"/>
        <v>44525</v>
      </c>
      <c r="B37" s="12" t="str">
        <f>VLOOKUP(WEEKDAY(A37,1),גיליון1!$A$3:$B$9,2,0)</f>
        <v>Thursday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12">
        <f t="shared" si="3"/>
        <v>44526</v>
      </c>
      <c r="B38" s="109" t="str">
        <f>VLOOKUP(WEEKDAY(A38,1),גיליון1!$A$3:$B$9,2,0)</f>
        <v>Friday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3">
        <f t="shared" si="1"/>
        <v>0</v>
      </c>
      <c r="L38" s="92"/>
      <c r="N38" s="81"/>
    </row>
    <row r="39" spans="1:14" ht="12.75">
      <c r="A39" s="112">
        <f t="shared" si="3"/>
        <v>44527</v>
      </c>
      <c r="B39" s="109" t="str">
        <f>VLOOKUP(WEEKDAY(A39,1),גיליון1!$A$3:$B$9,2,0)</f>
        <v>Saturday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3">
        <f t="shared" si="1"/>
        <v>0</v>
      </c>
      <c r="L39" s="92"/>
      <c r="N39" s="81"/>
    </row>
    <row r="40" spans="1:14" ht="12.75">
      <c r="A40" s="13">
        <f t="shared" si="3"/>
        <v>44528</v>
      </c>
      <c r="B40" s="12" t="str">
        <f>VLOOKUP(WEEKDAY(A40,1),גיליון1!$A$3:$B$9,2,0)</f>
        <v>Sunday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2" ht="12" customHeight="1">
      <c r="A41" s="13">
        <f t="shared" si="3"/>
        <v>44529</v>
      </c>
      <c r="B41" s="12" t="str">
        <f>VLOOKUP(WEEKDAY(A41,1),גיליון1!$A$3:$B$9,2,0)</f>
        <v>Monday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</row>
    <row r="42" spans="1:14" ht="12.75">
      <c r="A42" s="13">
        <f t="shared" si="3"/>
        <v>44530</v>
      </c>
      <c r="B42" s="12" t="str">
        <f>VLOOKUP(WEEKDAY(A42,1),גיליון1!$A$3:$B$9,2,0)</f>
        <v>Tuesday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7">
      <selection activeCell="C43" sqref="C43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42187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44531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3" t="s">
        <v>2</v>
      </c>
      <c r="D8" s="124"/>
      <c r="E8" s="125"/>
      <c r="F8" s="126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4"/>
      <c r="H12" s="138"/>
      <c r="I12" s="131"/>
      <c r="J12" s="146"/>
      <c r="K12" s="143"/>
      <c r="L12" s="143"/>
      <c r="M12" s="85" t="s">
        <v>42</v>
      </c>
    </row>
    <row r="13" spans="1:14" ht="12.75">
      <c r="A13" s="13">
        <v>44531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3">
        <f>+A13+1</f>
        <v>44532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12">
        <f aca="true" t="shared" si="3" ref="A15:A43">+A14+1</f>
        <v>44533</v>
      </c>
      <c r="B15" s="109" t="str">
        <f>VLOOKUP(WEEKDAY(A15,1),גיליון1!$A$3:$B$9,2,0)</f>
        <v>Friday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3">
        <f t="shared" si="1"/>
        <v>0</v>
      </c>
      <c r="L15" s="92"/>
      <c r="N15" s="81"/>
    </row>
    <row r="16" spans="1:14" ht="12.75">
      <c r="A16" s="112">
        <f t="shared" si="3"/>
        <v>44534</v>
      </c>
      <c r="B16" s="109" t="str">
        <f>VLOOKUP(WEEKDAY(A16,1),גיליון1!$A$3:$B$9,2,0)</f>
        <v>Saturday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3">
        <f t="shared" si="1"/>
        <v>0</v>
      </c>
      <c r="L16" s="92"/>
      <c r="N16" s="81"/>
    </row>
    <row r="17" spans="1:14" ht="12.75">
      <c r="A17" s="13">
        <f t="shared" si="3"/>
        <v>44535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 t="s">
        <v>53</v>
      </c>
      <c r="N17" s="81"/>
    </row>
    <row r="18" spans="1:12" ht="12" customHeight="1">
      <c r="A18" s="13">
        <f t="shared" si="3"/>
        <v>44536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</row>
    <row r="19" spans="1:12" ht="12" customHeight="1">
      <c r="A19" s="13">
        <f t="shared" si="3"/>
        <v>44537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</row>
    <row r="20" spans="1:12" ht="12.75">
      <c r="A20" s="13">
        <f t="shared" si="3"/>
        <v>44538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</row>
    <row r="21" spans="1:14" ht="12.75">
      <c r="A21" s="13">
        <f t="shared" si="3"/>
        <v>44539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12">
        <f t="shared" si="3"/>
        <v>44540</v>
      </c>
      <c r="B22" s="109" t="str">
        <f>VLOOKUP(WEEKDAY(A22,1),גיליון1!$A$3:$B$9,2,0)</f>
        <v>Friday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3">
        <f t="shared" si="1"/>
        <v>0</v>
      </c>
      <c r="L22" s="92"/>
      <c r="N22" s="81"/>
    </row>
    <row r="23" spans="1:14" ht="12.75">
      <c r="A23" s="112">
        <f t="shared" si="3"/>
        <v>44541</v>
      </c>
      <c r="B23" s="109" t="str">
        <f>VLOOKUP(WEEKDAY(A23,1),גיליון1!$A$3:$B$9,2,0)</f>
        <v>Saturday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3">
        <f t="shared" si="1"/>
        <v>0</v>
      </c>
      <c r="L23" s="92"/>
      <c r="N23" s="81"/>
    </row>
    <row r="24" spans="1:14" ht="12.75">
      <c r="A24" s="13">
        <f t="shared" si="3"/>
        <v>44542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2" ht="12" customHeight="1">
      <c r="A25" s="13">
        <f t="shared" si="3"/>
        <v>44543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</row>
    <row r="26" spans="1:12" ht="12" customHeight="1">
      <c r="A26" s="13">
        <f t="shared" si="3"/>
        <v>44544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</row>
    <row r="27" spans="1:12" ht="12.75">
      <c r="A27" s="13">
        <f t="shared" si="3"/>
        <v>44545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</row>
    <row r="28" spans="1:14" ht="12.75">
      <c r="A28" s="13">
        <f t="shared" si="3"/>
        <v>44546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12">
        <f t="shared" si="3"/>
        <v>44547</v>
      </c>
      <c r="B29" s="109" t="str">
        <f>VLOOKUP(WEEKDAY(A29,1),גיליון1!$A$3:$B$9,2,0)</f>
        <v>Friday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3">
        <f t="shared" si="1"/>
        <v>0</v>
      </c>
      <c r="L29" s="92"/>
      <c r="N29" s="81"/>
    </row>
    <row r="30" spans="1:14" ht="12.75">
      <c r="A30" s="112">
        <f t="shared" si="3"/>
        <v>44548</v>
      </c>
      <c r="B30" s="109" t="str">
        <f>VLOOKUP(WEEKDAY(A30,1),גיליון1!$A$3:$B$9,2,0)</f>
        <v>Saturday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3">
        <f t="shared" si="1"/>
        <v>0</v>
      </c>
      <c r="L30" s="92"/>
      <c r="N30" s="81"/>
    </row>
    <row r="31" spans="1:14" ht="12.75">
      <c r="A31" s="13">
        <f t="shared" si="3"/>
        <v>44549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2" ht="12" customHeight="1">
      <c r="A32" s="13">
        <f t="shared" si="3"/>
        <v>44550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</row>
    <row r="33" spans="1:12" ht="12" customHeight="1">
      <c r="A33" s="13">
        <f t="shared" si="3"/>
        <v>44551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</row>
    <row r="34" spans="1:12" ht="12.75">
      <c r="A34" s="13">
        <f t="shared" si="3"/>
        <v>44552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</row>
    <row r="35" spans="1:14" ht="12.75">
      <c r="A35" s="13">
        <f t="shared" si="3"/>
        <v>44553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12">
        <f t="shared" si="3"/>
        <v>44554</v>
      </c>
      <c r="B36" s="109" t="str">
        <f>VLOOKUP(WEEKDAY(A36,1),גיליון1!$A$3:$B$9,2,0)</f>
        <v>Friday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3">
        <f t="shared" si="1"/>
        <v>0</v>
      </c>
      <c r="L36" s="92"/>
      <c r="N36" s="81"/>
    </row>
    <row r="37" spans="1:14" ht="12.75">
      <c r="A37" s="112">
        <f t="shared" si="3"/>
        <v>44555</v>
      </c>
      <c r="B37" s="109" t="str">
        <f>VLOOKUP(WEEKDAY(A37,1),גיליון1!$A$3:$B$9,2,0)</f>
        <v>Saturday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3">
        <f t="shared" si="1"/>
        <v>0</v>
      </c>
      <c r="L37" s="92"/>
      <c r="N37" s="81"/>
    </row>
    <row r="38" spans="1:14" ht="12.75">
      <c r="A38" s="13">
        <f t="shared" si="3"/>
        <v>44556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2" ht="12" customHeight="1">
      <c r="A39" s="13">
        <f t="shared" si="3"/>
        <v>44557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</row>
    <row r="40" spans="1:12" ht="12" customHeight="1">
      <c r="A40" s="13">
        <f t="shared" si="3"/>
        <v>44558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</row>
    <row r="41" spans="1:12" ht="12.75">
      <c r="A41" s="13">
        <f t="shared" si="3"/>
        <v>44559</v>
      </c>
      <c r="B41" s="12" t="str">
        <f>VLOOKUP(WEEKDAY(A41,1),גיליון1!$A$3:$B$9,2,0)</f>
        <v>Wednesday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</row>
    <row r="42" spans="1:14" ht="12.75">
      <c r="A42" s="13">
        <f t="shared" si="3"/>
        <v>44560</v>
      </c>
      <c r="B42" s="12" t="str">
        <f>VLOOKUP(WEEKDAY(A42,1),גיליון1!$A$3:$B$9,2,0)</f>
        <v>Thursday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12">
        <f t="shared" si="3"/>
        <v>44561</v>
      </c>
      <c r="B43" s="109" t="str">
        <f>VLOOKUP(WEEKDAY(A43,1),גיליון1!$A$3:$B$9,2,0)</f>
        <v>Friday</v>
      </c>
      <c r="C43" s="51"/>
      <c r="D43" s="52"/>
      <c r="E43" s="53"/>
      <c r="F43" s="54"/>
      <c r="G43" s="110">
        <f>SUM(C43:F43)</f>
        <v>0</v>
      </c>
      <c r="H43" s="55"/>
      <c r="I43" s="111">
        <f>+H43+G43</f>
        <v>0</v>
      </c>
      <c r="J43" s="56"/>
      <c r="K43" s="113">
        <f>+J43+I43</f>
        <v>0</v>
      </c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5">
      <selection activeCell="C43" sqref="C43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2.5742187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44562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23" t="s">
        <v>2</v>
      </c>
      <c r="D8" s="124"/>
      <c r="E8" s="125"/>
      <c r="F8" s="126"/>
      <c r="G8" s="15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87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58"/>
      <c r="H12" s="138"/>
      <c r="I12" s="131"/>
      <c r="J12" s="146"/>
      <c r="K12" s="143"/>
      <c r="L12" s="157"/>
      <c r="M12" s="85" t="s">
        <v>42</v>
      </c>
    </row>
    <row r="13" spans="1:14" ht="12.75">
      <c r="A13" s="112">
        <v>44562</v>
      </c>
      <c r="B13" s="109" t="str">
        <f>VLOOKUP(WEEKDAY(A13,1),גיליון1!$A$3:$B$9,2,0)</f>
        <v>Saturday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3">+H13+G13</f>
        <v>0</v>
      </c>
      <c r="J13" s="56"/>
      <c r="K13" s="113">
        <f aca="true" t="shared" si="1" ref="K13:K43">+J13+I13</f>
        <v>0</v>
      </c>
      <c r="L13" s="92"/>
      <c r="N13" s="81"/>
    </row>
    <row r="14" spans="1:14" ht="12.75">
      <c r="A14" s="13">
        <f>+A13+1</f>
        <v>44563</v>
      </c>
      <c r="B14" s="12" t="str">
        <f>VLOOKUP(WEEKDAY(A14,1),גיליון1!$A$3:$B$9,2,0)</f>
        <v>Sunday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2" ht="12" customHeight="1">
      <c r="A15" s="13">
        <f aca="true" t="shared" si="3" ref="A15:A43">+A14+1</f>
        <v>44564</v>
      </c>
      <c r="B15" s="12" t="str">
        <f>VLOOKUP(WEEKDAY(A15,1),גיליון1!$A$3:$B$9,2,0)</f>
        <v>Monday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</row>
    <row r="16" spans="1:12" ht="12" customHeight="1">
      <c r="A16" s="13">
        <f t="shared" si="3"/>
        <v>44565</v>
      </c>
      <c r="B16" s="12" t="str">
        <f>VLOOKUP(WEEKDAY(A16,1),גיליון1!$A$3:$B$9,2,0)</f>
        <v>Tuesday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</row>
    <row r="17" spans="1:12" ht="12.75">
      <c r="A17" s="13">
        <f t="shared" si="3"/>
        <v>44566</v>
      </c>
      <c r="B17" s="12" t="str">
        <f>VLOOKUP(WEEKDAY(A17,1),גיליון1!$A$3:$B$9,2,0)</f>
        <v>Wednesday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</row>
    <row r="18" spans="1:14" ht="12.75">
      <c r="A18" s="13">
        <f t="shared" si="3"/>
        <v>44567</v>
      </c>
      <c r="B18" s="12" t="str">
        <f>VLOOKUP(WEEKDAY(A18,1),גיליון1!$A$3:$B$9,2,0)</f>
        <v>Thursday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12">
        <f t="shared" si="3"/>
        <v>44568</v>
      </c>
      <c r="B19" s="109" t="str">
        <f>VLOOKUP(WEEKDAY(A19,1),גיליון1!$A$3:$B$9,2,0)</f>
        <v>Friday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3">
        <f t="shared" si="1"/>
        <v>0</v>
      </c>
      <c r="L19" s="92"/>
      <c r="N19" s="81"/>
    </row>
    <row r="20" spans="1:14" ht="12.75">
      <c r="A20" s="112">
        <f t="shared" si="3"/>
        <v>44569</v>
      </c>
      <c r="B20" s="109" t="str">
        <f>VLOOKUP(WEEKDAY(A20,1),גיליון1!$A$3:$B$9,2,0)</f>
        <v>Saturday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3">
        <f t="shared" si="1"/>
        <v>0</v>
      </c>
      <c r="L20" s="92"/>
      <c r="N20" s="81"/>
    </row>
    <row r="21" spans="1:14" ht="12.75">
      <c r="A21" s="13">
        <f t="shared" si="3"/>
        <v>44570</v>
      </c>
      <c r="B21" s="12" t="str">
        <f>VLOOKUP(WEEKDAY(A21,1),גיליון1!$A$3:$B$9,2,0)</f>
        <v>Sunday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 t="s">
        <v>63</v>
      </c>
      <c r="N21" s="81"/>
    </row>
    <row r="22" spans="1:12" ht="12" customHeight="1">
      <c r="A22" s="13">
        <f t="shared" si="3"/>
        <v>44571</v>
      </c>
      <c r="B22" s="12" t="str">
        <f>VLOOKUP(WEEKDAY(A22,1),גיליון1!$A$3:$B$9,2,0)</f>
        <v>Monday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</row>
    <row r="23" spans="1:12" ht="12" customHeight="1">
      <c r="A23" s="13">
        <f t="shared" si="3"/>
        <v>44572</v>
      </c>
      <c r="B23" s="12" t="str">
        <f>VLOOKUP(WEEKDAY(A23,1),גיליון1!$A$3:$B$9,2,0)</f>
        <v>Tuesday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</row>
    <row r="24" spans="1:12" ht="12.75">
      <c r="A24" s="13">
        <f t="shared" si="3"/>
        <v>44573</v>
      </c>
      <c r="B24" s="12" t="str">
        <f>VLOOKUP(WEEKDAY(A24,1),גיליון1!$A$3:$B$9,2,0)</f>
        <v>Wednesday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</row>
    <row r="25" spans="1:14" ht="12.75">
      <c r="A25" s="13">
        <f t="shared" si="3"/>
        <v>44574</v>
      </c>
      <c r="B25" s="12" t="str">
        <f>VLOOKUP(WEEKDAY(A25,1),גיליון1!$A$3:$B$9,2,0)</f>
        <v>Thursday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12">
        <f t="shared" si="3"/>
        <v>44575</v>
      </c>
      <c r="B26" s="109" t="str">
        <f>VLOOKUP(WEEKDAY(A26,1),גיליון1!$A$3:$B$9,2,0)</f>
        <v>Friday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3">
        <f t="shared" si="1"/>
        <v>0</v>
      </c>
      <c r="L26" s="92"/>
      <c r="N26" s="81"/>
    </row>
    <row r="27" spans="1:14" ht="12.75">
      <c r="A27" s="112">
        <f t="shared" si="3"/>
        <v>44576</v>
      </c>
      <c r="B27" s="109" t="str">
        <f>VLOOKUP(WEEKDAY(A27,1),גיליון1!$A$3:$B$9,2,0)</f>
        <v>Saturday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3">
        <f t="shared" si="1"/>
        <v>0</v>
      </c>
      <c r="L27" s="92"/>
      <c r="N27" s="81"/>
    </row>
    <row r="28" spans="1:14" ht="12.75">
      <c r="A28" s="13">
        <f t="shared" si="3"/>
        <v>44577</v>
      </c>
      <c r="B28" s="12" t="str">
        <f>VLOOKUP(WEEKDAY(A28,1),גיליון1!$A$3:$B$9,2,0)</f>
        <v>Sunday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2" ht="12" customHeight="1">
      <c r="A29" s="13">
        <f t="shared" si="3"/>
        <v>44578</v>
      </c>
      <c r="B29" s="12" t="str">
        <f>VLOOKUP(WEEKDAY(A29,1),גיליון1!$A$3:$B$9,2,0)</f>
        <v>Monday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</row>
    <row r="30" spans="1:12" ht="12" customHeight="1">
      <c r="A30" s="13">
        <f t="shared" si="3"/>
        <v>44579</v>
      </c>
      <c r="B30" s="12" t="str">
        <f>VLOOKUP(WEEKDAY(A30,1),גיליון1!$A$3:$B$9,2,0)</f>
        <v>Tuesday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</row>
    <row r="31" spans="1:12" ht="12.75">
      <c r="A31" s="13">
        <f t="shared" si="3"/>
        <v>44580</v>
      </c>
      <c r="B31" s="12" t="str">
        <f>VLOOKUP(WEEKDAY(A31,1),גיליון1!$A$3:$B$9,2,0)</f>
        <v>Wednesday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</row>
    <row r="32" spans="1:14" ht="12.75">
      <c r="A32" s="13">
        <f t="shared" si="3"/>
        <v>44581</v>
      </c>
      <c r="B32" s="12" t="str">
        <f>VLOOKUP(WEEKDAY(A32,1),גיליון1!$A$3:$B$9,2,0)</f>
        <v>Thursday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12">
        <f t="shared" si="3"/>
        <v>44582</v>
      </c>
      <c r="B33" s="109" t="str">
        <f>VLOOKUP(WEEKDAY(A33,1),גיליון1!$A$3:$B$9,2,0)</f>
        <v>Friday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3">
        <f t="shared" si="1"/>
        <v>0</v>
      </c>
      <c r="L33" s="92"/>
      <c r="N33" s="81"/>
    </row>
    <row r="34" spans="1:14" ht="12.75">
      <c r="A34" s="112">
        <f t="shared" si="3"/>
        <v>44583</v>
      </c>
      <c r="B34" s="109" t="str">
        <f>VLOOKUP(WEEKDAY(A34,1),גיליון1!$A$3:$B$9,2,0)</f>
        <v>Saturday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3">
        <f t="shared" si="1"/>
        <v>0</v>
      </c>
      <c r="L34" s="92"/>
      <c r="N34" s="81"/>
    </row>
    <row r="35" spans="1:14" ht="12.75">
      <c r="A35" s="13">
        <f t="shared" si="3"/>
        <v>44584</v>
      </c>
      <c r="B35" s="12" t="str">
        <f>VLOOKUP(WEEKDAY(A35,1),גיליון1!$A$3:$B$9,2,0)</f>
        <v>Sunday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2" ht="12" customHeight="1">
      <c r="A36" s="13">
        <f t="shared" si="3"/>
        <v>44585</v>
      </c>
      <c r="B36" s="12" t="str">
        <f>VLOOKUP(WEEKDAY(A36,1),גיליון1!$A$3:$B$9,2,0)</f>
        <v>Monday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</row>
    <row r="37" spans="1:12" ht="12" customHeight="1">
      <c r="A37" s="13">
        <f t="shared" si="3"/>
        <v>44586</v>
      </c>
      <c r="B37" s="12" t="str">
        <f>VLOOKUP(WEEKDAY(A37,1),גיליון1!$A$3:$B$9,2,0)</f>
        <v>Tuesday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</row>
    <row r="38" spans="1:12" ht="12.75">
      <c r="A38" s="13">
        <f t="shared" si="3"/>
        <v>44587</v>
      </c>
      <c r="B38" s="12" t="str">
        <f>VLOOKUP(WEEKDAY(A38,1),גיליון1!$A$3:$B$9,2,0)</f>
        <v>Wednesday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</row>
    <row r="39" spans="1:14" ht="12.75">
      <c r="A39" s="13">
        <f t="shared" si="3"/>
        <v>44588</v>
      </c>
      <c r="B39" s="12" t="str">
        <f>VLOOKUP(WEEKDAY(A39,1),גיליון1!$A$3:$B$9,2,0)</f>
        <v>Thursday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12">
        <f t="shared" si="3"/>
        <v>44589</v>
      </c>
      <c r="B40" s="109" t="str">
        <f>VLOOKUP(WEEKDAY(A40,1),גיליון1!$A$3:$B$9,2,0)</f>
        <v>Friday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3">
        <f t="shared" si="1"/>
        <v>0</v>
      </c>
      <c r="L40" s="92"/>
      <c r="N40" s="81"/>
    </row>
    <row r="41" spans="1:14" ht="12.75">
      <c r="A41" s="112">
        <f t="shared" si="3"/>
        <v>44590</v>
      </c>
      <c r="B41" s="109" t="str">
        <f>VLOOKUP(WEEKDAY(A41,1),גיליון1!$A$3:$B$9,2,0)</f>
        <v>Saturday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3">
        <f t="shared" si="1"/>
        <v>0</v>
      </c>
      <c r="L41" s="92"/>
      <c r="N41" s="81"/>
    </row>
    <row r="42" spans="1:14" ht="12.75">
      <c r="A42" s="13">
        <f t="shared" si="3"/>
        <v>44591</v>
      </c>
      <c r="B42" s="12" t="str">
        <f>VLOOKUP(WEEKDAY(A42,1),גיליון1!$A$3:$B$9,2,0)</f>
        <v>Sunday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2" ht="12" customHeight="1" thickBot="1">
      <c r="A43" s="13">
        <f t="shared" si="3"/>
        <v>44592</v>
      </c>
      <c r="B43" s="12" t="str">
        <f>VLOOKUP(WEEKDAY(A43,1),גיליון1!$A$3:$B$9,2,0)</f>
        <v>Monday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4">
      <selection activeCell="J40" sqref="J40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851562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44593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3" t="s">
        <v>2</v>
      </c>
      <c r="D8" s="124"/>
      <c r="E8" s="125"/>
      <c r="F8" s="126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4"/>
      <c r="H12" s="138"/>
      <c r="I12" s="131"/>
      <c r="J12" s="146"/>
      <c r="K12" s="143"/>
      <c r="L12" s="143"/>
      <c r="M12" s="85" t="s">
        <v>42</v>
      </c>
    </row>
    <row r="13" spans="1:14" ht="12.75">
      <c r="A13" s="13">
        <v>44593</v>
      </c>
      <c r="B13" s="12" t="str">
        <f>VLOOKUP(WEEKDAY(A13,1),גיליון1!$A$3:$B$9,2,0)</f>
        <v>Tuesday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0">+H13+G13</f>
        <v>0</v>
      </c>
      <c r="J13" s="56"/>
      <c r="K13" s="6">
        <f aca="true" t="shared" si="1" ref="K13:K40">+J13+I13</f>
        <v>0</v>
      </c>
      <c r="L13" s="92"/>
      <c r="N13" s="81"/>
    </row>
    <row r="14" spans="1:14" ht="12.75">
      <c r="A14" s="13">
        <f>+A13+1</f>
        <v>44594</v>
      </c>
      <c r="B14" s="12" t="str">
        <f>VLOOKUP(WEEKDAY(A14,1),גיליון1!$A$3:$B$9,2,0)</f>
        <v>Wednesday</v>
      </c>
      <c r="C14" s="51"/>
      <c r="D14" s="52"/>
      <c r="E14" s="53"/>
      <c r="F14" s="54"/>
      <c r="G14" s="72">
        <f aca="true" t="shared" si="2" ref="G14:G40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0">+A14+1</f>
        <v>44595</v>
      </c>
      <c r="B15" s="12" t="str">
        <f>VLOOKUP(WEEKDAY(A15,1),גיליון1!$A$3:$B$9,2,0)</f>
        <v>Thursday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12">
        <f t="shared" si="3"/>
        <v>44596</v>
      </c>
      <c r="B16" s="109" t="str">
        <f>VLOOKUP(WEEKDAY(A16,1),גיליון1!$A$3:$B$9,2,0)</f>
        <v>Friday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3">
        <f t="shared" si="1"/>
        <v>0</v>
      </c>
      <c r="L16" s="92"/>
      <c r="N16" s="81"/>
    </row>
    <row r="17" spans="1:14" ht="12.75">
      <c r="A17" s="112">
        <f t="shared" si="3"/>
        <v>44597</v>
      </c>
      <c r="B17" s="109" t="str">
        <f>VLOOKUP(WEEKDAY(A17,1),גיליון1!$A$3:$B$9,2,0)</f>
        <v>Saturday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3">
        <f t="shared" si="1"/>
        <v>0</v>
      </c>
      <c r="L17" s="92"/>
      <c r="N17" s="81"/>
    </row>
    <row r="18" spans="1:14" ht="12.75">
      <c r="A18" s="13">
        <f t="shared" si="3"/>
        <v>44598</v>
      </c>
      <c r="B18" s="12" t="str">
        <f>VLOOKUP(WEEKDAY(A18,1),גיליון1!$A$3:$B$9,2,0)</f>
        <v>Sunday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2" ht="12" customHeight="1">
      <c r="A19" s="13">
        <f t="shared" si="3"/>
        <v>44599</v>
      </c>
      <c r="B19" s="12" t="str">
        <f>VLOOKUP(WEEKDAY(A19,1),גיליון1!$A$3:$B$9,2,0)</f>
        <v>Monday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</row>
    <row r="20" spans="1:12" ht="12" customHeight="1">
      <c r="A20" s="13">
        <f t="shared" si="3"/>
        <v>44600</v>
      </c>
      <c r="B20" s="12" t="str">
        <f>VLOOKUP(WEEKDAY(A20,1),גיליון1!$A$3:$B$9,2,0)</f>
        <v>Tuesday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</row>
    <row r="21" spans="1:12" ht="12.75">
      <c r="A21" s="13">
        <f t="shared" si="3"/>
        <v>44601</v>
      </c>
      <c r="B21" s="12" t="str">
        <f>VLOOKUP(WEEKDAY(A21,1),גיליון1!$A$3:$B$9,2,0)</f>
        <v>Wednesday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</row>
    <row r="22" spans="1:14" ht="12.75">
      <c r="A22" s="13">
        <f t="shared" si="3"/>
        <v>44602</v>
      </c>
      <c r="B22" s="12" t="str">
        <f>VLOOKUP(WEEKDAY(A22,1),גיליון1!$A$3:$B$9,2,0)</f>
        <v>Thursday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12">
        <f t="shared" si="3"/>
        <v>44603</v>
      </c>
      <c r="B23" s="109" t="str">
        <f>VLOOKUP(WEEKDAY(A23,1),גיליון1!$A$3:$B$9,2,0)</f>
        <v>Friday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3">
        <f t="shared" si="1"/>
        <v>0</v>
      </c>
      <c r="L23" s="92"/>
      <c r="N23" s="81"/>
    </row>
    <row r="24" spans="1:14" ht="12.75">
      <c r="A24" s="112">
        <f t="shared" si="3"/>
        <v>44604</v>
      </c>
      <c r="B24" s="109" t="str">
        <f>VLOOKUP(WEEKDAY(A24,1),גיליון1!$A$3:$B$9,2,0)</f>
        <v>Saturday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3">
        <f t="shared" si="1"/>
        <v>0</v>
      </c>
      <c r="L24" s="92"/>
      <c r="N24" s="81"/>
    </row>
    <row r="25" spans="1:14" ht="12.75">
      <c r="A25" s="13">
        <f t="shared" si="3"/>
        <v>44605</v>
      </c>
      <c r="B25" s="12" t="str">
        <f>VLOOKUP(WEEKDAY(A25,1),גיליון1!$A$3:$B$9,2,0)</f>
        <v>Sunday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2" ht="12" customHeight="1">
      <c r="A26" s="13">
        <f t="shared" si="3"/>
        <v>44606</v>
      </c>
      <c r="B26" s="12" t="str">
        <f>VLOOKUP(WEEKDAY(A26,1),גיליון1!$A$3:$B$9,2,0)</f>
        <v>Monday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</row>
    <row r="27" spans="1:12" ht="12" customHeight="1">
      <c r="A27" s="13">
        <f t="shared" si="3"/>
        <v>44607</v>
      </c>
      <c r="B27" s="12" t="str">
        <f>VLOOKUP(WEEKDAY(A27,1),גיליון1!$A$3:$B$9,2,0)</f>
        <v>Tuesday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</row>
    <row r="28" spans="1:12" ht="12.75">
      <c r="A28" s="13">
        <f t="shared" si="3"/>
        <v>44608</v>
      </c>
      <c r="B28" s="12" t="str">
        <f>VLOOKUP(WEEKDAY(A28,1),גיליון1!$A$3:$B$9,2,0)</f>
        <v>Wednesday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</row>
    <row r="29" spans="1:14" ht="12.75">
      <c r="A29" s="13">
        <f t="shared" si="3"/>
        <v>44609</v>
      </c>
      <c r="B29" s="12" t="str">
        <f>VLOOKUP(WEEKDAY(A29,1),גיליון1!$A$3:$B$9,2,0)</f>
        <v>Thursday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12">
        <f t="shared" si="3"/>
        <v>44610</v>
      </c>
      <c r="B30" s="109" t="str">
        <f>VLOOKUP(WEEKDAY(A30,1),גיליון1!$A$3:$B$9,2,0)</f>
        <v>Friday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3">
        <f t="shared" si="1"/>
        <v>0</v>
      </c>
      <c r="L30" s="92"/>
      <c r="N30" s="81"/>
    </row>
    <row r="31" spans="1:14" ht="12.75">
      <c r="A31" s="112">
        <f t="shared" si="3"/>
        <v>44611</v>
      </c>
      <c r="B31" s="109" t="str">
        <f>VLOOKUP(WEEKDAY(A31,1),גיליון1!$A$3:$B$9,2,0)</f>
        <v>Saturday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3">
        <f t="shared" si="1"/>
        <v>0</v>
      </c>
      <c r="L31" s="92"/>
      <c r="N31" s="81"/>
    </row>
    <row r="32" spans="1:14" ht="12.75">
      <c r="A32" s="13">
        <f t="shared" si="3"/>
        <v>44612</v>
      </c>
      <c r="B32" s="12" t="str">
        <f>VLOOKUP(WEEKDAY(A32,1),גיליון1!$A$3:$B$9,2,0)</f>
        <v>Sunday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114" t="s">
        <v>64</v>
      </c>
      <c r="N32" s="81"/>
    </row>
    <row r="33" spans="1:12" ht="12" customHeight="1">
      <c r="A33" s="13">
        <f t="shared" si="3"/>
        <v>44613</v>
      </c>
      <c r="B33" s="12" t="str">
        <f>VLOOKUP(WEEKDAY(A33,1),גיליון1!$A$3:$B$9,2,0)</f>
        <v>Monday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</row>
    <row r="34" spans="1:12" ht="12" customHeight="1">
      <c r="A34" s="13">
        <f>+A33+1</f>
        <v>44614</v>
      </c>
      <c r="B34" s="12" t="str">
        <f>VLOOKUP(WEEKDAY(A34,1),גיליון1!$A$3:$B$9,2,0)</f>
        <v>Tuesday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</row>
    <row r="35" spans="1:12" ht="12.75">
      <c r="A35" s="13">
        <f t="shared" si="3"/>
        <v>44615</v>
      </c>
      <c r="B35" s="12" t="str">
        <f>VLOOKUP(WEEKDAY(A35,1),גיליון1!$A$3:$B$9,2,0)</f>
        <v>Wednesday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</row>
    <row r="36" spans="1:14" ht="12.75">
      <c r="A36" s="13">
        <f t="shared" si="3"/>
        <v>44616</v>
      </c>
      <c r="B36" s="12" t="str">
        <f>VLOOKUP(WEEKDAY(A36,1),גיליון1!$A$3:$B$9,2,0)</f>
        <v>Thursday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12">
        <f t="shared" si="3"/>
        <v>44617</v>
      </c>
      <c r="B37" s="109" t="str">
        <f>VLOOKUP(WEEKDAY(A37,1),גיליון1!$A$3:$B$9,2,0)</f>
        <v>Friday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3">
        <f t="shared" si="1"/>
        <v>0</v>
      </c>
      <c r="L37" s="92"/>
      <c r="N37" s="81"/>
    </row>
    <row r="38" spans="1:14" ht="12.75">
      <c r="A38" s="112">
        <f t="shared" si="3"/>
        <v>44618</v>
      </c>
      <c r="B38" s="109" t="str">
        <f>VLOOKUP(WEEKDAY(A38,1),גיליון1!$A$3:$B$9,2,0)</f>
        <v>Saturday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3">
        <f t="shared" si="1"/>
        <v>0</v>
      </c>
      <c r="L38" s="92"/>
      <c r="N38" s="81"/>
    </row>
    <row r="39" spans="1:14" ht="12.75">
      <c r="A39" s="13">
        <f t="shared" si="3"/>
        <v>44619</v>
      </c>
      <c r="B39" s="12" t="str">
        <f>VLOOKUP(WEEKDAY(A39,1),גיליון1!$A$3:$B$9,2,0)</f>
        <v>Sunday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2" ht="12" customHeight="1">
      <c r="A40" s="13">
        <f t="shared" si="3"/>
        <v>44620</v>
      </c>
      <c r="B40" s="12" t="str">
        <f>VLOOKUP(WEEKDAY(A40,1),גיליון1!$A$3:$B$9,2,0)</f>
        <v>Monday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</row>
    <row r="41" spans="1:12" ht="12" customHeight="1">
      <c r="A41" s="13"/>
      <c r="B41" s="12"/>
      <c r="C41" s="115"/>
      <c r="D41" s="116"/>
      <c r="E41" s="117"/>
      <c r="F41" s="118"/>
      <c r="G41" s="72"/>
      <c r="H41" s="119"/>
      <c r="I41" s="4"/>
      <c r="J41" s="120"/>
      <c r="K41" s="6"/>
      <c r="L41" s="92"/>
    </row>
    <row r="42" spans="1:14" ht="12.75">
      <c r="A42" s="13"/>
      <c r="B42" s="12"/>
      <c r="C42" s="115"/>
      <c r="D42" s="116"/>
      <c r="E42" s="117"/>
      <c r="F42" s="118"/>
      <c r="G42" s="72"/>
      <c r="H42" s="119"/>
      <c r="I42" s="4"/>
      <c r="J42" s="120"/>
      <c r="K42" s="6"/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F43" sqref="F43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8515625" style="14" customWidth="1"/>
    <col min="10" max="10" width="11.57421875" style="14" customWidth="1"/>
    <col min="11" max="11" width="7.140625" style="14" customWidth="1"/>
    <col min="12" max="12" width="10.8515625" style="14" customWidth="1"/>
    <col min="13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44621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3" t="s">
        <v>2</v>
      </c>
      <c r="D8" s="124"/>
      <c r="E8" s="125"/>
      <c r="F8" s="126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4"/>
      <c r="H12" s="138"/>
      <c r="I12" s="131"/>
      <c r="J12" s="146"/>
      <c r="K12" s="143"/>
      <c r="L12" s="143"/>
      <c r="M12" s="85" t="s">
        <v>42</v>
      </c>
    </row>
    <row r="13" spans="1:14" ht="12.75">
      <c r="A13" s="13">
        <v>44621</v>
      </c>
      <c r="B13" s="12" t="str">
        <f>VLOOKUP(WEEKDAY(A13,1),גיליון1!$A$3:$B$9,2,0)</f>
        <v>Tuesday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44622</v>
      </c>
      <c r="B14" s="12" t="str">
        <f>VLOOKUP(WEEKDAY(A14,1),גיליון1!$A$3:$B$9,2,0)</f>
        <v>Wednesday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3">+A14+1</f>
        <v>44623</v>
      </c>
      <c r="B15" s="12" t="str">
        <f>VLOOKUP(WEEKDAY(A15,1),גיליון1!$A$3:$B$9,2,0)</f>
        <v>Thursday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12">
        <f t="shared" si="3"/>
        <v>44624</v>
      </c>
      <c r="B16" s="109" t="str">
        <f>VLOOKUP(WEEKDAY(A16,1),גיליון1!$A$3:$B$9,2,0)</f>
        <v>Friday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3">
        <f t="shared" si="1"/>
        <v>0</v>
      </c>
      <c r="L16" s="92"/>
      <c r="N16" s="81"/>
    </row>
    <row r="17" spans="1:14" ht="12.75">
      <c r="A17" s="112">
        <f t="shared" si="3"/>
        <v>44625</v>
      </c>
      <c r="B17" s="109" t="str">
        <f>VLOOKUP(WEEKDAY(A17,1),גיליון1!$A$3:$B$9,2,0)</f>
        <v>Saturday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3">
        <f t="shared" si="1"/>
        <v>0</v>
      </c>
      <c r="L17" s="92"/>
      <c r="N17" s="81"/>
    </row>
    <row r="18" spans="1:14" ht="12.75">
      <c r="A18" s="13">
        <f t="shared" si="3"/>
        <v>44626</v>
      </c>
      <c r="B18" s="12" t="str">
        <f>VLOOKUP(WEEKDAY(A18,1),גיליון1!$A$3:$B$9,2,0)</f>
        <v>Sunday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44627</v>
      </c>
      <c r="B19" s="12" t="str">
        <f>VLOOKUP(WEEKDAY(A19,1),גיליון1!$A$3:$B$9,2,0)</f>
        <v>Monday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44628</v>
      </c>
      <c r="B20" s="12" t="str">
        <f>VLOOKUP(WEEKDAY(A20,1),גיליון1!$A$3:$B$9,2,0)</f>
        <v>Tuesday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44629</v>
      </c>
      <c r="B21" s="12" t="str">
        <f>VLOOKUP(WEEKDAY(A21,1),גיליון1!$A$3:$B$9,2,0)</f>
        <v>Wednesday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44630</v>
      </c>
      <c r="B22" s="12" t="str">
        <f>VLOOKUP(WEEKDAY(A22,1),גיליון1!$A$3:$B$9,2,0)</f>
        <v>Thursday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12">
        <f t="shared" si="3"/>
        <v>44631</v>
      </c>
      <c r="B23" s="109" t="str">
        <f>VLOOKUP(WEEKDAY(A23,1),גיליון1!$A$3:$B$9,2,0)</f>
        <v>Friday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3">
        <f t="shared" si="1"/>
        <v>0</v>
      </c>
      <c r="L23" s="92"/>
      <c r="N23" s="81"/>
    </row>
    <row r="24" spans="1:14" ht="12.75">
      <c r="A24" s="112">
        <f t="shared" si="3"/>
        <v>44632</v>
      </c>
      <c r="B24" s="109" t="str">
        <f>VLOOKUP(WEEKDAY(A24,1),גיליון1!$A$3:$B$9,2,0)</f>
        <v>Saturday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3">
        <f t="shared" si="1"/>
        <v>0</v>
      </c>
      <c r="L24" s="92"/>
      <c r="N24" s="81"/>
    </row>
    <row r="25" spans="1:14" ht="12.75">
      <c r="A25" s="13">
        <f t="shared" si="3"/>
        <v>44633</v>
      </c>
      <c r="B25" s="12" t="str">
        <f>VLOOKUP(WEEKDAY(A25,1),גיליון1!$A$3:$B$9,2,0)</f>
        <v>Sunday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44634</v>
      </c>
      <c r="B26" s="12" t="str">
        <f>VLOOKUP(WEEKDAY(A26,1),גיליון1!$A$3:$B$9,2,0)</f>
        <v>Monday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44635</v>
      </c>
      <c r="B27" s="12" t="str">
        <f>VLOOKUP(WEEKDAY(A27,1),גיליון1!$A$3:$B$9,2,0)</f>
        <v>Tuesday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44636</v>
      </c>
      <c r="B28" s="12" t="str">
        <f>VLOOKUP(WEEKDAY(A28,1),גיליון1!$A$3:$B$9,2,0)</f>
        <v>Wednesday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44637</v>
      </c>
      <c r="B29" s="12" t="str">
        <f>VLOOKUP(WEEKDAY(A29,1),גיליון1!$A$3:$B$9,2,0)</f>
        <v>Thursday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 t="s">
        <v>54</v>
      </c>
      <c r="N29" s="81"/>
    </row>
    <row r="30" spans="1:14" ht="12.75">
      <c r="A30" s="112">
        <f t="shared" si="3"/>
        <v>44638</v>
      </c>
      <c r="B30" s="109" t="str">
        <f>VLOOKUP(WEEKDAY(A30,1),גיליון1!$A$3:$B$9,2,0)</f>
        <v>Friday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3">
        <f t="shared" si="1"/>
        <v>0</v>
      </c>
      <c r="L30" s="92"/>
      <c r="N30" s="81"/>
    </row>
    <row r="31" spans="1:14" ht="12.75">
      <c r="A31" s="112">
        <f t="shared" si="3"/>
        <v>44639</v>
      </c>
      <c r="B31" s="109" t="str">
        <f>VLOOKUP(WEEKDAY(A31,1),גיליון1!$A$3:$B$9,2,0)</f>
        <v>Saturday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3">
        <f t="shared" si="1"/>
        <v>0</v>
      </c>
      <c r="L31" s="92"/>
      <c r="N31" s="81"/>
    </row>
    <row r="32" spans="1:14" ht="12.75">
      <c r="A32" s="13">
        <f t="shared" si="3"/>
        <v>44640</v>
      </c>
      <c r="B32" s="12" t="str">
        <f>VLOOKUP(WEEKDAY(A32,1),גיליון1!$A$3:$B$9,2,0)</f>
        <v>Sunday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44641</v>
      </c>
      <c r="B33" s="12" t="str">
        <f>VLOOKUP(WEEKDAY(A33,1),גיליון1!$A$3:$B$9,2,0)</f>
        <v>Monday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44642</v>
      </c>
      <c r="B34" s="12" t="str">
        <f>VLOOKUP(WEEKDAY(A34,1),גיליון1!$A$3:$B$9,2,0)</f>
        <v>Tuesday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44643</v>
      </c>
      <c r="B35" s="12" t="str">
        <f>VLOOKUP(WEEKDAY(A35,1),גיליון1!$A$3:$B$9,2,0)</f>
        <v>Wednesday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44644</v>
      </c>
      <c r="B36" s="12" t="str">
        <f>VLOOKUP(WEEKDAY(A36,1),גיליון1!$A$3:$B$9,2,0)</f>
        <v>Thursday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12">
        <f t="shared" si="3"/>
        <v>44645</v>
      </c>
      <c r="B37" s="109" t="str">
        <f>VLOOKUP(WEEKDAY(A37,1),גיליון1!$A$3:$B$9,2,0)</f>
        <v>Friday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3">
        <f t="shared" si="1"/>
        <v>0</v>
      </c>
      <c r="L37" s="92"/>
      <c r="N37" s="81"/>
    </row>
    <row r="38" spans="1:14" ht="12.75">
      <c r="A38" s="112">
        <f t="shared" si="3"/>
        <v>44646</v>
      </c>
      <c r="B38" s="109" t="str">
        <f>VLOOKUP(WEEKDAY(A38,1),גיליון1!$A$3:$B$9,2,0)</f>
        <v>Saturday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3">
        <f t="shared" si="1"/>
        <v>0</v>
      </c>
      <c r="L38" s="92"/>
      <c r="N38" s="81"/>
    </row>
    <row r="39" spans="1:14" ht="12.75">
      <c r="A39" s="13">
        <f t="shared" si="3"/>
        <v>44647</v>
      </c>
      <c r="B39" s="12" t="str">
        <f>VLOOKUP(WEEKDAY(A39,1),גיליון1!$A$3:$B$9,2,0)</f>
        <v>Sunday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44648</v>
      </c>
      <c r="B40" s="12" t="str">
        <f>VLOOKUP(WEEKDAY(A40,1),גיליון1!$A$3:$B$9,2,0)</f>
        <v>Monday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44649</v>
      </c>
      <c r="B41" s="12" t="str">
        <f>VLOOKUP(WEEKDAY(A41,1),גיליון1!$A$3:$B$9,2,0)</f>
        <v>Tuesday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44650</v>
      </c>
      <c r="B42" s="12" t="str">
        <f>VLOOKUP(WEEKDAY(A42,1),גיליון1!$A$3:$B$9,2,0)</f>
        <v>Wednesday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>
        <f t="shared" si="3"/>
        <v>44651</v>
      </c>
      <c r="B43" s="12" t="str">
        <f>VLOOKUP(WEEKDAY(A43,1),גיליון1!$A$3:$B$9,2,0)</f>
        <v>Thursday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5">
      <selection activeCell="E42" sqref="E42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2.42187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44652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23" t="s">
        <v>2</v>
      </c>
      <c r="D8" s="124"/>
      <c r="E8" s="125"/>
      <c r="F8" s="126"/>
      <c r="G8" s="15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87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6"/>
      <c r="B10" s="35" t="s">
        <v>3</v>
      </c>
      <c r="C10" s="90" t="s">
        <v>24</v>
      </c>
      <c r="D10" s="91" t="s">
        <v>25</v>
      </c>
      <c r="E10" s="91" t="s">
        <v>22</v>
      </c>
      <c r="F10" s="91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58"/>
      <c r="H12" s="138"/>
      <c r="I12" s="131"/>
      <c r="J12" s="146"/>
      <c r="K12" s="143"/>
      <c r="L12" s="143"/>
      <c r="M12" s="85" t="s">
        <v>42</v>
      </c>
    </row>
    <row r="13" spans="1:14" ht="12.75">
      <c r="A13" s="112">
        <v>44652</v>
      </c>
      <c r="B13" s="109" t="str">
        <f>VLOOKUP(WEEKDAY(A13,1),גיליון1!$A$3:$B$9,2,0)</f>
        <v>Friday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2">+H13+G13</f>
        <v>0</v>
      </c>
      <c r="J13" s="56"/>
      <c r="K13" s="113">
        <f aca="true" t="shared" si="1" ref="K13:K42">+J13+I13</f>
        <v>0</v>
      </c>
      <c r="L13" s="92"/>
      <c r="N13" s="81"/>
    </row>
    <row r="14" spans="1:14" ht="12.75">
      <c r="A14" s="112">
        <f>+A13+1</f>
        <v>44653</v>
      </c>
      <c r="B14" s="109" t="str">
        <f>VLOOKUP(WEEKDAY(A14,1),גיליון1!$A$3:$B$9,2,0)</f>
        <v>Saturday</v>
      </c>
      <c r="C14" s="51"/>
      <c r="D14" s="52"/>
      <c r="E14" s="53"/>
      <c r="F14" s="54"/>
      <c r="G14" s="110">
        <f aca="true" t="shared" si="2" ref="G14:G42">SUM(C14:F14)</f>
        <v>0</v>
      </c>
      <c r="H14" s="55"/>
      <c r="I14" s="111">
        <f t="shared" si="0"/>
        <v>0</v>
      </c>
      <c r="J14" s="56"/>
      <c r="K14" s="113">
        <f t="shared" si="1"/>
        <v>0</v>
      </c>
      <c r="L14" s="92"/>
      <c r="N14" s="81"/>
    </row>
    <row r="15" spans="1:14" ht="12.75">
      <c r="A15" s="13">
        <f aca="true" t="shared" si="3" ref="A15:A42">+A14+1</f>
        <v>44654</v>
      </c>
      <c r="B15" s="12" t="str">
        <f>VLOOKUP(WEEKDAY(A15,1),גיליון1!$A$3:$B$9,2,0)</f>
        <v>Sunday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44655</v>
      </c>
      <c r="B16" s="12" t="str">
        <f>VLOOKUP(WEEKDAY(A16,1),גיליון1!$A$3:$B$9,2,0)</f>
        <v>Monday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44656</v>
      </c>
      <c r="B17" s="12" t="str">
        <f>VLOOKUP(WEEKDAY(A17,1),גיליון1!$A$3:$B$9,2,0)</f>
        <v>Tuesday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44657</v>
      </c>
      <c r="B18" s="12" t="str">
        <f>VLOOKUP(WEEKDAY(A18,1),גיליון1!$A$3:$B$9,2,0)</f>
        <v>Wednesday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44658</v>
      </c>
      <c r="B19" s="12" t="str">
        <f>VLOOKUP(WEEKDAY(A19,1),גיליון1!$A$3:$B$9,2,0)</f>
        <v>Thursday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12">
        <f t="shared" si="3"/>
        <v>44659</v>
      </c>
      <c r="B20" s="109" t="str">
        <f>VLOOKUP(WEEKDAY(A20,1),גיליון1!$A$3:$B$9,2,0)</f>
        <v>Friday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3">
        <f t="shared" si="1"/>
        <v>0</v>
      </c>
      <c r="L20" s="92"/>
      <c r="N20" s="81"/>
    </row>
    <row r="21" spans="1:14" ht="12.75">
      <c r="A21" s="112">
        <f t="shared" si="3"/>
        <v>44660</v>
      </c>
      <c r="B21" s="109" t="str">
        <f>VLOOKUP(WEEKDAY(A21,1),גיליון1!$A$3:$B$9,2,0)</f>
        <v>Saturday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3">
        <f t="shared" si="1"/>
        <v>0</v>
      </c>
      <c r="L21" s="92"/>
      <c r="N21" s="81"/>
    </row>
    <row r="22" spans="1:14" ht="12.75">
      <c r="A22" s="13">
        <f t="shared" si="3"/>
        <v>44661</v>
      </c>
      <c r="B22" s="12" t="str">
        <f>VLOOKUP(WEEKDAY(A22,1),גיליון1!$A$3:$B$9,2,0)</f>
        <v>Sunday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44662</v>
      </c>
      <c r="B23" s="12" t="str">
        <f>VLOOKUP(WEEKDAY(A23,1),גיליון1!$A$3:$B$9,2,0)</f>
        <v>Monday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44663</v>
      </c>
      <c r="B24" s="12" t="str">
        <f>VLOOKUP(WEEKDAY(A24,1),גיליון1!$A$3:$B$9,2,0)</f>
        <v>Tuesday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44664</v>
      </c>
      <c r="B25" s="12" t="str">
        <f>VLOOKUP(WEEKDAY(A25,1),גיליון1!$A$3:$B$9,2,0)</f>
        <v>Wednesday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44665</v>
      </c>
      <c r="B26" s="12" t="str">
        <f>VLOOKUP(WEEKDAY(A26,1),גיליון1!$A$3:$B$9,2,0)</f>
        <v>Thursday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12">
        <f t="shared" si="3"/>
        <v>44666</v>
      </c>
      <c r="B27" s="109" t="str">
        <f>VLOOKUP(WEEKDAY(A27,1),גיליון1!$A$3:$B$9,2,0)</f>
        <v>Friday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3">
        <f t="shared" si="1"/>
        <v>0</v>
      </c>
      <c r="L27" s="92" t="s">
        <v>55</v>
      </c>
      <c r="N27" s="81"/>
    </row>
    <row r="28" spans="1:14" ht="12.75">
      <c r="A28" s="112">
        <f t="shared" si="3"/>
        <v>44667</v>
      </c>
      <c r="B28" s="109" t="str">
        <f>VLOOKUP(WEEKDAY(A28,1),גיליון1!$A$3:$B$9,2,0)</f>
        <v>Saturday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3">
        <f t="shared" si="1"/>
        <v>0</v>
      </c>
      <c r="L28" s="92" t="s">
        <v>56</v>
      </c>
      <c r="N28" s="81"/>
    </row>
    <row r="29" spans="1:14" ht="12.75">
      <c r="A29" s="13">
        <f t="shared" si="3"/>
        <v>44668</v>
      </c>
      <c r="B29" s="12" t="str">
        <f>VLOOKUP(WEEKDAY(A29,1),גיליון1!$A$3:$B$9,2,0)</f>
        <v>Sunday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 t="s">
        <v>52</v>
      </c>
      <c r="N29" s="81"/>
    </row>
    <row r="30" spans="1:14" ht="12.75">
      <c r="A30" s="13">
        <f t="shared" si="3"/>
        <v>44669</v>
      </c>
      <c r="B30" s="12" t="str">
        <f>VLOOKUP(WEEKDAY(A30,1),גיליון1!$A$3:$B$9,2,0)</f>
        <v>Monday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 t="s">
        <v>52</v>
      </c>
      <c r="N30" s="81"/>
    </row>
    <row r="31" spans="1:14" ht="12.75">
      <c r="A31" s="13">
        <f t="shared" si="3"/>
        <v>44670</v>
      </c>
      <c r="B31" s="12" t="str">
        <f>VLOOKUP(WEEKDAY(A31,1),גיליון1!$A$3:$B$9,2,0)</f>
        <v>Tuesday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 t="s">
        <v>52</v>
      </c>
      <c r="N31" s="81"/>
    </row>
    <row r="32" spans="1:14" ht="12.75">
      <c r="A32" s="13">
        <f t="shared" si="3"/>
        <v>44671</v>
      </c>
      <c r="B32" s="12" t="str">
        <f>VLOOKUP(WEEKDAY(A32,1),גיליון1!$A$3:$B$9,2,0)</f>
        <v>Wednesday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 t="s">
        <v>52</v>
      </c>
      <c r="N32" s="81"/>
    </row>
    <row r="33" spans="1:14" ht="12.75">
      <c r="A33" s="13">
        <f t="shared" si="3"/>
        <v>44672</v>
      </c>
      <c r="B33" s="12" t="str">
        <f>VLOOKUP(WEEKDAY(A33,1),גיליון1!$A$3:$B$9,2,0)</f>
        <v>Thursday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 t="s">
        <v>57</v>
      </c>
      <c r="N33" s="81"/>
    </row>
    <row r="34" spans="1:14" ht="12.75">
      <c r="A34" s="112">
        <f t="shared" si="3"/>
        <v>44673</v>
      </c>
      <c r="B34" s="109" t="str">
        <f>VLOOKUP(WEEKDAY(A34,1),גיליון1!$A$3:$B$9,2,0)</f>
        <v>Friday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3">
        <f t="shared" si="1"/>
        <v>0</v>
      </c>
      <c r="L34" s="92" t="s">
        <v>69</v>
      </c>
      <c r="N34" s="81"/>
    </row>
    <row r="35" spans="1:14" ht="12.75">
      <c r="A35" s="112">
        <f t="shared" si="3"/>
        <v>44674</v>
      </c>
      <c r="B35" s="109" t="str">
        <f>VLOOKUP(WEEKDAY(A35,1),גיליון1!$A$3:$B$9,2,0)</f>
        <v>Saturday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3">
        <f t="shared" si="1"/>
        <v>0</v>
      </c>
      <c r="L35" s="92" t="s">
        <v>70</v>
      </c>
      <c r="N35" s="81"/>
    </row>
    <row r="36" spans="1:14" ht="12.75">
      <c r="A36" s="13">
        <f t="shared" si="3"/>
        <v>44675</v>
      </c>
      <c r="B36" s="12" t="str">
        <f>VLOOKUP(WEEKDAY(A36,1),גיליון1!$A$3:$B$9,2,0)</f>
        <v>Sunday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44676</v>
      </c>
      <c r="B37" s="12" t="str">
        <f>VLOOKUP(WEEKDAY(A37,1),גיליון1!$A$3:$B$9,2,0)</f>
        <v>Monday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>+A37+1</f>
        <v>44677</v>
      </c>
      <c r="B38" s="12" t="str">
        <f>VLOOKUP(WEEKDAY(A38,1),גיליון1!$A$3:$B$9,2,0)</f>
        <v>Tuesday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44678</v>
      </c>
      <c r="B39" s="12" t="str">
        <f>VLOOKUP(WEEKDAY(A39,1),גיליון1!$A$3:$B$9,2,0)</f>
        <v>Wednesday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44679</v>
      </c>
      <c r="B40" s="12" t="str">
        <f>VLOOKUP(WEEKDAY(A40,1),גיליון1!$A$3:$B$9,2,0)</f>
        <v>Thursday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12">
        <f t="shared" si="3"/>
        <v>44680</v>
      </c>
      <c r="B41" s="109" t="str">
        <f>VLOOKUP(WEEKDAY(A41,1),גיליון1!$A$3:$B$9,2,0)</f>
        <v>Friday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3">
        <f t="shared" si="1"/>
        <v>0</v>
      </c>
      <c r="L41" s="92"/>
      <c r="N41" s="81"/>
    </row>
    <row r="42" spans="1:14" ht="12.75">
      <c r="A42" s="112">
        <f t="shared" si="3"/>
        <v>44681</v>
      </c>
      <c r="B42" s="109" t="str">
        <f>VLOOKUP(WEEKDAY(A42,1),גיליון1!$A$3:$B$9,2,0)</f>
        <v>Saturday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3">
        <f t="shared" si="1"/>
        <v>0</v>
      </c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5">
      <selection activeCell="L17" sqref="L17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7.140625" style="14" customWidth="1"/>
    <col min="12" max="12" width="10.421875" style="14" customWidth="1"/>
    <col min="13" max="16384" width="9.140625" style="14" customWidth="1"/>
  </cols>
  <sheetData>
    <row r="1" spans="1:12" ht="18.7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>
      <c r="A2" s="15"/>
      <c r="B2" s="16" t="s">
        <v>0</v>
      </c>
      <c r="C2" s="17"/>
      <c r="D2" s="104">
        <f>+A13</f>
        <v>44682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0" t="str">
        <f>'total year'!C4:E4</f>
        <v>TAU</v>
      </c>
      <c r="D4" s="140"/>
      <c r="E4" s="23"/>
      <c r="F4" s="16" t="s">
        <v>38</v>
      </c>
      <c r="G4" s="19"/>
      <c r="H4" s="22"/>
      <c r="I4" s="140" t="str">
        <f>IF('total year'!I4:K4=0," ",'total year'!I4:K4)</f>
        <v> </v>
      </c>
      <c r="J4" s="140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55" t="str">
        <f>IF('total year'!C6:E6=0," ",'total year'!C6:E6)</f>
        <v> </v>
      </c>
      <c r="D6" s="155"/>
      <c r="E6" s="22"/>
      <c r="F6" s="16" t="s">
        <v>37</v>
      </c>
      <c r="G6" s="19"/>
      <c r="H6" s="26"/>
      <c r="I6" s="140" t="str">
        <f>IF('total year'!I6:K6=0," ",'total year'!I6:K6)</f>
        <v> </v>
      </c>
      <c r="J6" s="140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3" t="s">
        <v>2</v>
      </c>
      <c r="D8" s="124"/>
      <c r="E8" s="125"/>
      <c r="F8" s="126"/>
      <c r="G8" s="126"/>
      <c r="H8" s="136" t="s">
        <v>33</v>
      </c>
      <c r="I8" s="129" t="s">
        <v>35</v>
      </c>
      <c r="J8" s="127" t="s">
        <v>28</v>
      </c>
      <c r="K8" s="141" t="s">
        <v>34</v>
      </c>
      <c r="L8" s="141" t="s">
        <v>18</v>
      </c>
    </row>
    <row r="9" spans="1:12" ht="12.75" customHeight="1">
      <c r="A9" s="31"/>
      <c r="B9" s="32"/>
      <c r="C9" s="74"/>
      <c r="D9" s="71"/>
      <c r="E9" s="71"/>
      <c r="F9" s="71"/>
      <c r="G9" s="132" t="s">
        <v>21</v>
      </c>
      <c r="H9" s="137"/>
      <c r="I9" s="130"/>
      <c r="J9" s="128"/>
      <c r="K9" s="142"/>
      <c r="L9" s="142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3"/>
      <c r="H10" s="137"/>
      <c r="I10" s="130"/>
      <c r="J10" s="144" t="s">
        <v>48</v>
      </c>
      <c r="K10" s="142"/>
      <c r="L10" s="142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3"/>
      <c r="H11" s="137"/>
      <c r="I11" s="130"/>
      <c r="J11" s="145"/>
      <c r="K11" s="142"/>
      <c r="L11" s="142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4"/>
      <c r="H12" s="138"/>
      <c r="I12" s="131"/>
      <c r="J12" s="146"/>
      <c r="K12" s="143"/>
      <c r="L12" s="143"/>
      <c r="M12" s="85" t="s">
        <v>42</v>
      </c>
    </row>
    <row r="13" spans="1:14" ht="12.75">
      <c r="A13" s="13">
        <v>44682</v>
      </c>
      <c r="B13" s="12" t="str">
        <f>VLOOKUP(WEEKDAY(A13,1),גיליון1!$A$3:$B$9,2,0)</f>
        <v>Sunday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44683</v>
      </c>
      <c r="B14" s="12" t="str">
        <f>VLOOKUP(WEEKDAY(A14,1),גיליון1!$A$3:$B$9,2,0)</f>
        <v>Monday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>+A14+1</f>
        <v>44684</v>
      </c>
      <c r="B15" s="12" t="str">
        <f>VLOOKUP(WEEKDAY(A15,1),גיליון1!$A$3:$B$9,2,0)</f>
        <v>Tuesday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aca="true" t="shared" si="3" ref="A16:A43">+A15+1</f>
        <v>44685</v>
      </c>
      <c r="B16" s="12" t="str">
        <f>VLOOKUP(WEEKDAY(A16,1),גיליון1!$A$3:$B$9,2,0)</f>
        <v>Wednesday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 t="s">
        <v>58</v>
      </c>
      <c r="N16" s="81"/>
    </row>
    <row r="17" spans="1:14" ht="12.75">
      <c r="A17" s="13">
        <f t="shared" si="3"/>
        <v>44686</v>
      </c>
      <c r="B17" s="12" t="str">
        <f>VLOOKUP(WEEKDAY(A17,1),גיליון1!$A$3:$B$9,2,0)</f>
        <v>Thursday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 t="s">
        <v>71</v>
      </c>
      <c r="N17" s="81"/>
    </row>
    <row r="18" spans="1:14" ht="12.75">
      <c r="A18" s="112">
        <f t="shared" si="3"/>
        <v>44687</v>
      </c>
      <c r="B18" s="109" t="str">
        <f>VLOOKUP(WEEKDAY(A18,1),גיליון1!$A$3:$B$9,2,0)</f>
        <v>Friday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3">
        <f t="shared" si="1"/>
        <v>0</v>
      </c>
      <c r="L18" s="112"/>
      <c r="N18" s="81"/>
    </row>
    <row r="19" spans="1:14" ht="12.75">
      <c r="A19" s="112">
        <f t="shared" si="3"/>
        <v>44688</v>
      </c>
      <c r="B19" s="109" t="str">
        <f>VLOOKUP(WEEKDAY(A19,1),גיליון1!$A$3:$B$9,2,0)</f>
        <v>Saturday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3">
        <f t="shared" si="1"/>
        <v>0</v>
      </c>
      <c r="L19" s="112"/>
      <c r="N19" s="81"/>
    </row>
    <row r="20" spans="1:14" ht="12.75">
      <c r="A20" s="13">
        <f t="shared" si="3"/>
        <v>44689</v>
      </c>
      <c r="B20" s="12" t="str">
        <f>VLOOKUP(WEEKDAY(A20,1),גיליון1!$A$3:$B$9,2,0)</f>
        <v>Sunday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44690</v>
      </c>
      <c r="B21" s="12" t="str">
        <f>VLOOKUP(WEEKDAY(A21,1),גיליון1!$A$3:$B$9,2,0)</f>
        <v>Monday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44691</v>
      </c>
      <c r="B22" s="12" t="str">
        <f>VLOOKUP(WEEKDAY(A22,1),גיליון1!$A$3:$B$9,2,0)</f>
        <v>Tuesday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44692</v>
      </c>
      <c r="B23" s="12" t="str">
        <f>VLOOKUP(WEEKDAY(A23,1),גיליון1!$A$3:$B$9,2,0)</f>
        <v>Wednesday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44693</v>
      </c>
      <c r="B24" s="12" t="str">
        <f>VLOOKUP(WEEKDAY(A24,1),גיליון1!$A$3:$B$9,2,0)</f>
        <v>Thursday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12">
        <f t="shared" si="3"/>
        <v>44694</v>
      </c>
      <c r="B25" s="109" t="str">
        <f>VLOOKUP(WEEKDAY(A25,1),גיליון1!$A$3:$B$9,2,0)</f>
        <v>Friday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3">
        <f t="shared" si="1"/>
        <v>0</v>
      </c>
      <c r="L25" s="112"/>
      <c r="N25" s="81"/>
    </row>
    <row r="26" spans="1:14" ht="12.75">
      <c r="A26" s="112">
        <f t="shared" si="3"/>
        <v>44695</v>
      </c>
      <c r="B26" s="109" t="str">
        <f>VLOOKUP(WEEKDAY(A26,1),גיליון1!$A$3:$B$9,2,0)</f>
        <v>Saturday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3">
        <f t="shared" si="1"/>
        <v>0</v>
      </c>
      <c r="L26" s="112"/>
      <c r="N26" s="81"/>
    </row>
    <row r="27" spans="1:14" ht="12.75">
      <c r="A27" s="13">
        <f t="shared" si="3"/>
        <v>44696</v>
      </c>
      <c r="B27" s="12" t="str">
        <f>VLOOKUP(WEEKDAY(A27,1),גיליון1!$A$3:$B$9,2,0)</f>
        <v>Sunday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44697</v>
      </c>
      <c r="B28" s="12" t="str">
        <f>VLOOKUP(WEEKDAY(A28,1),גיליון1!$A$3:$B$9,2,0)</f>
        <v>Monday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44698</v>
      </c>
      <c r="B29" s="12" t="str">
        <f>VLOOKUP(WEEKDAY(A29,1),גיליון1!$A$3:$B$9,2,0)</f>
        <v>Tuesday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44699</v>
      </c>
      <c r="B30" s="12" t="str">
        <f>VLOOKUP(WEEKDAY(A30,1),גיליון1!$A$3:$B$9,2,0)</f>
        <v>Wednesday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44700</v>
      </c>
      <c r="B31" s="12" t="str">
        <f>VLOOKUP(WEEKDAY(A31,1),גיליון1!$A$3:$B$9,2,0)</f>
        <v>Thursday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12">
        <f t="shared" si="3"/>
        <v>44701</v>
      </c>
      <c r="B32" s="109" t="str">
        <f>VLOOKUP(WEEKDAY(A32,1),גיליון1!$A$3:$B$9,2,0)</f>
        <v>Friday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3">
        <f t="shared" si="1"/>
        <v>0</v>
      </c>
      <c r="L32" s="112"/>
      <c r="N32" s="81"/>
    </row>
    <row r="33" spans="1:14" ht="12.75">
      <c r="A33" s="112">
        <f t="shared" si="3"/>
        <v>44702</v>
      </c>
      <c r="B33" s="109" t="str">
        <f>VLOOKUP(WEEKDAY(A33,1),גיליון1!$A$3:$B$9,2,0)</f>
        <v>Saturday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3">
        <f t="shared" si="1"/>
        <v>0</v>
      </c>
      <c r="L33" s="112"/>
      <c r="N33" s="81"/>
    </row>
    <row r="34" spans="1:14" ht="12.75">
      <c r="A34" s="13">
        <f t="shared" si="3"/>
        <v>44703</v>
      </c>
      <c r="B34" s="12" t="str">
        <f>VLOOKUP(WEEKDAY(A34,1),גיליון1!$A$3:$B$9,2,0)</f>
        <v>Sunday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44704</v>
      </c>
      <c r="B35" s="12" t="str">
        <f>VLOOKUP(WEEKDAY(A35,1),גיליון1!$A$3:$B$9,2,0)</f>
        <v>Monday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44705</v>
      </c>
      <c r="B36" s="12" t="str">
        <f>VLOOKUP(WEEKDAY(A36,1),גיליון1!$A$3:$B$9,2,0)</f>
        <v>Tuesday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44706</v>
      </c>
      <c r="B37" s="12" t="str">
        <f>VLOOKUP(WEEKDAY(A37,1),גיליון1!$A$3:$B$9,2,0)</f>
        <v>Wednesday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44707</v>
      </c>
      <c r="B38" s="12" t="str">
        <f>VLOOKUP(WEEKDAY(A38,1),גיליון1!$A$3:$B$9,2,0)</f>
        <v>Thursday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12">
        <f t="shared" si="3"/>
        <v>44708</v>
      </c>
      <c r="B39" s="109" t="str">
        <f>VLOOKUP(WEEKDAY(A39,1),גיליון1!$A$3:$B$9,2,0)</f>
        <v>Friday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3">
        <f t="shared" si="1"/>
        <v>0</v>
      </c>
      <c r="L39" s="112"/>
      <c r="N39" s="81"/>
    </row>
    <row r="40" spans="1:14" ht="12.75">
      <c r="A40" s="112">
        <f t="shared" si="3"/>
        <v>44709</v>
      </c>
      <c r="B40" s="109" t="str">
        <f>VLOOKUP(WEEKDAY(A40,1),גיליון1!$A$3:$B$9,2,0)</f>
        <v>Saturday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3">
        <f t="shared" si="1"/>
        <v>0</v>
      </c>
      <c r="L40" s="112"/>
      <c r="N40" s="81"/>
    </row>
    <row r="41" spans="1:14" ht="12.75">
      <c r="A41" s="13">
        <f t="shared" si="3"/>
        <v>44710</v>
      </c>
      <c r="B41" s="12" t="str">
        <f>VLOOKUP(WEEKDAY(A41,1),גיליון1!$A$3:$B$9,2,0)</f>
        <v>Sunday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44711</v>
      </c>
      <c r="B42" s="12" t="str">
        <f>VLOOKUP(WEEKDAY(A42,1),גיליון1!$A$3:$B$9,2,0)</f>
        <v>Monday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>
        <f t="shared" si="3"/>
        <v>44712</v>
      </c>
      <c r="B43" s="12" t="str">
        <f>VLOOKUP(WEEKDAY(A43,1),גיליון1!$A$3:$B$9,2,0)</f>
        <v>Tuesday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52" t="s">
        <v>11</v>
      </c>
      <c r="B44" s="153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0" t="s">
        <v>30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42" customHeight="1">
      <c r="A46" s="149" t="s">
        <v>23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1"/>
      <c r="D49" s="151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0" t="s">
        <v>50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.75">
      <c r="A54" s="42"/>
      <c r="B54" s="45" t="s">
        <v>12</v>
      </c>
      <c r="C54" s="148"/>
      <c r="D54" s="148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8"/>
      <c r="D56" s="148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Michal Ayalon Tal</cp:lastModifiedBy>
  <cp:lastPrinted>2021-09-14T12:47:53Z</cp:lastPrinted>
  <dcterms:created xsi:type="dcterms:W3CDTF">2007-09-02T07:48:11Z</dcterms:created>
  <dcterms:modified xsi:type="dcterms:W3CDTF">2021-09-30T11:09:38Z</dcterms:modified>
  <cp:category/>
  <cp:version/>
  <cp:contentType/>
  <cp:contentStatus/>
</cp:coreProperties>
</file>